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X:\FINANCE\APK DON\Deposit&amp;loan\08 Август 2025\"/>
    </mc:Choice>
  </mc:AlternateContent>
  <xr:revisionPtr revIDLastSave="0" documentId="13_ncr:1_{3AA85C48-4A89-4E78-A8AE-649FD51926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K DON 2025" sheetId="1" r:id="rId1"/>
    <sheet name="Loan" sheetId="6" r:id="rId2"/>
    <sheet name="Лист4" sheetId="5" state="hidden" r:id="rId3"/>
  </sheets>
  <definedNames>
    <definedName name="\0">#REF!</definedName>
    <definedName name="\a">#REF!</definedName>
    <definedName name="\A1">#N/A</definedName>
    <definedName name="\A10">#N/A</definedName>
    <definedName name="\A11">#N/A</definedName>
    <definedName name="\A12">#N/A</definedName>
    <definedName name="\A2">#N/A</definedName>
    <definedName name="\A3">#N/A</definedName>
    <definedName name="\A4">#N/A</definedName>
    <definedName name="\A5">#N/A</definedName>
    <definedName name="\A6">#N/A</definedName>
    <definedName name="\A7">#N/A</definedName>
    <definedName name="\A8">#N/A</definedName>
    <definedName name="\A9">#N/A</definedName>
    <definedName name="\aaaaaaaaaaaaaaaaaaaaaa">#REF!</definedName>
    <definedName name="\AS">#N/A</definedName>
    <definedName name="\AS1">#N/A</definedName>
    <definedName name="\ASBA">#N/A</definedName>
    <definedName name="\ASBA1">#N/A</definedName>
    <definedName name="\b">#REF!</definedName>
    <definedName name="\c">#REF!</definedName>
    <definedName name="\d">#REF!</definedName>
    <definedName name="\e">#REF!</definedName>
    <definedName name="\E1">#N/A</definedName>
    <definedName name="\E2">#N/A</definedName>
    <definedName name="\E3">#N/A</definedName>
    <definedName name="\i">#REF!</definedName>
    <definedName name="\k">#N/A</definedName>
    <definedName name="\K1">#N/A</definedName>
    <definedName name="\KEY">#REF!</definedName>
    <definedName name="\M">#REF!</definedName>
    <definedName name="\n">#N/A</definedName>
    <definedName name="\P1">#N/A</definedName>
    <definedName name="\PAS">#N/A</definedName>
    <definedName name="\PAS1">#N/A</definedName>
    <definedName name="\PN">#N/A</definedName>
    <definedName name="\PP">#N/A</definedName>
    <definedName name="\q">#N/A</definedName>
    <definedName name="\s">#REF!</definedName>
    <definedName name="\t">#REF!</definedName>
    <definedName name="\u">#REF!</definedName>
    <definedName name="______________________DAT1">#REF!</definedName>
    <definedName name="______________________DAT10">#REF!</definedName>
    <definedName name="______________________DAT11">#REF!</definedName>
    <definedName name="______________________DAT2">#REF!</definedName>
    <definedName name="______________________DAT3">#REF!</definedName>
    <definedName name="______________________DAT7">#REF!</definedName>
    <definedName name="______________________NEW1">#REF!</definedName>
    <definedName name="______________________NEW2">#REF!</definedName>
    <definedName name="______________________PL1">#REF!</definedName>
    <definedName name="______________________PL2">#REF!</definedName>
    <definedName name="_____________________DAT1">#REF!</definedName>
    <definedName name="_____________________DAT10">#REF!</definedName>
    <definedName name="_____________________DAT11">#REF!</definedName>
    <definedName name="_____________________DAT12">#REF!</definedName>
    <definedName name="_____________________DAT2">#REF!</definedName>
    <definedName name="_____________________DAT3">#REF!</definedName>
    <definedName name="_____________________DAT4">#REF!</definedName>
    <definedName name="_____________________DAT5">#REF!</definedName>
    <definedName name="_____________________DAT6">#REF!</definedName>
    <definedName name="_____________________DAT7">#REF!</definedName>
    <definedName name="_____________________DAT8">#REF!</definedName>
    <definedName name="_____________________DAT9">#REF!</definedName>
    <definedName name="_____________________NEW1">#REF!</definedName>
    <definedName name="_____________________NEW2">#REF!</definedName>
    <definedName name="_____________________PL1">#REF!</definedName>
    <definedName name="_____________________PL2">#REF!</definedName>
    <definedName name="____________________DAT12">#REF!</definedName>
    <definedName name="____________________DAT13">#REF!</definedName>
    <definedName name="____________________DAT14">#REF!</definedName>
    <definedName name="____________________DAT16">#REF!</definedName>
    <definedName name="____________________DAT17">#REF!</definedName>
    <definedName name="____________________DAT18">#REF!</definedName>
    <definedName name="____________________DAT20">#REF!</definedName>
    <definedName name="____________________DAT22">#REF!</definedName>
    <definedName name="____________________DAT4">#REF!</definedName>
    <definedName name="____________________DAT5">#REF!</definedName>
    <definedName name="____________________DAT6">#REF!</definedName>
    <definedName name="____________________DAT8">#REF!</definedName>
    <definedName name="____________________DAT9">#REF!</definedName>
    <definedName name="____________________fs20">#REF!</definedName>
    <definedName name="____________________NEW1">#REF!</definedName>
    <definedName name="____________________NEW2">#REF!</definedName>
    <definedName name="____________________pbp1">#REF!</definedName>
    <definedName name="____________________pbp2">#REF!</definedName>
    <definedName name="____________________pbp3">#REF!</definedName>
    <definedName name="____________________PL1">#REF!</definedName>
    <definedName name="____________________PL2">#REF!</definedName>
    <definedName name="____________________prm1">#REF!</definedName>
    <definedName name="____________________prm2">#REF!</definedName>
    <definedName name="___________________DAT1">#REF!</definedName>
    <definedName name="___________________DAT10">#REF!</definedName>
    <definedName name="___________________DAT11">#REF!</definedName>
    <definedName name="___________________DAT13">#REF!</definedName>
    <definedName name="___________________DAT14">#REF!</definedName>
    <definedName name="___________________DAT16">#REF!</definedName>
    <definedName name="___________________DAT17">#REF!</definedName>
    <definedName name="___________________DAT18">#REF!</definedName>
    <definedName name="___________________DAT2">#REF!</definedName>
    <definedName name="___________________DAT20">#REF!</definedName>
    <definedName name="___________________DAT22">#REF!</definedName>
    <definedName name="___________________DAT25">#REF!</definedName>
    <definedName name="___________________DAT26">#REF!</definedName>
    <definedName name="___________________DAT27">#REF!</definedName>
    <definedName name="___________________DAT28">#REF!</definedName>
    <definedName name="___________________DAT29">#REF!</definedName>
    <definedName name="___________________DAT3">#REF!</definedName>
    <definedName name="___________________DAT30">#REF!</definedName>
    <definedName name="___________________DAT31">#REF!</definedName>
    <definedName name="___________________DAT7">#REF!</definedName>
    <definedName name="___________________fs20">#REF!</definedName>
    <definedName name="___________________NEW1">#REF!</definedName>
    <definedName name="___________________NEW2">#REF!</definedName>
    <definedName name="___________________pbp1">#REF!</definedName>
    <definedName name="___________________pbp2">#REF!</definedName>
    <definedName name="___________________pbp3">#REF!</definedName>
    <definedName name="___________________PL1">#REF!</definedName>
    <definedName name="___________________PL2">#REF!</definedName>
    <definedName name="___________________prm1">#REF!</definedName>
    <definedName name="___________________prm2">#REF!</definedName>
    <definedName name="__________________DAT12">#REF!</definedName>
    <definedName name="__________________DAT15">#REF!</definedName>
    <definedName name="__________________DAT19">#REF!</definedName>
    <definedName name="__________________DAT21">#REF!</definedName>
    <definedName name="__________________DAT25">#REF!</definedName>
    <definedName name="__________________DAT26">#REF!</definedName>
    <definedName name="__________________DAT27">#REF!</definedName>
    <definedName name="__________________DAT28">#REF!</definedName>
    <definedName name="__________________DAT29">#REF!</definedName>
    <definedName name="__________________DAT30">#REF!</definedName>
    <definedName name="__________________DAT31">#REF!</definedName>
    <definedName name="__________________DAT4">#REF!</definedName>
    <definedName name="__________________DAT5">#REF!</definedName>
    <definedName name="__________________DAT6">#REF!</definedName>
    <definedName name="__________________DAT8">#REF!</definedName>
    <definedName name="__________________DAT9">#REF!</definedName>
    <definedName name="__________________fs20">#REF!</definedName>
    <definedName name="__________________fs4">#REF!</definedName>
    <definedName name="__________________NEW1">#REF!</definedName>
    <definedName name="__________________NEW2">#REF!</definedName>
    <definedName name="__________________pbp1">#REF!</definedName>
    <definedName name="__________________pbp2">#REF!</definedName>
    <definedName name="__________________pbp3">#REF!</definedName>
    <definedName name="__________________PL1">#REF!</definedName>
    <definedName name="__________________PL2">#REF!</definedName>
    <definedName name="__________________prm1">#REF!</definedName>
    <definedName name="__________________prm2">#REF!</definedName>
    <definedName name="__________________vpp1">#REF!</definedName>
    <definedName name="_________________DAT1">#REF!</definedName>
    <definedName name="_________________DAT10">#REF!</definedName>
    <definedName name="_________________DAT11">#REF!</definedName>
    <definedName name="_________________DAT13">#REF!</definedName>
    <definedName name="_________________DAT14">#REF!</definedName>
    <definedName name="_________________DAT15">#REF!</definedName>
    <definedName name="_________________DAT16">#REF!</definedName>
    <definedName name="_________________DAT17">#REF!</definedName>
    <definedName name="_________________DAT18">#REF!</definedName>
    <definedName name="_________________DAT19">#REF!</definedName>
    <definedName name="_________________DAT2">#REF!</definedName>
    <definedName name="_________________DAT20">#REF!</definedName>
    <definedName name="_________________DAT21">#REF!</definedName>
    <definedName name="_________________DAT22">#REF!</definedName>
    <definedName name="_________________DAT23">#REF!</definedName>
    <definedName name="_________________DAT24">#REF!</definedName>
    <definedName name="_________________DAT3">#REF!</definedName>
    <definedName name="_________________DAT7">#REF!</definedName>
    <definedName name="_________________fs20">#REF!</definedName>
    <definedName name="_________________fs4">#REF!</definedName>
    <definedName name="_________________NEW1">#REF!</definedName>
    <definedName name="_________________NEW2">#REF!</definedName>
    <definedName name="_________________pbp1">#REF!</definedName>
    <definedName name="_________________pbp2">#REF!</definedName>
    <definedName name="_________________pbp3">#REF!</definedName>
    <definedName name="_________________PL1">#REF!</definedName>
    <definedName name="_________________PL2">#REF!</definedName>
    <definedName name="_________________prm1">#REF!</definedName>
    <definedName name="_________________prm2">#REF!</definedName>
    <definedName name="_________________vpp1">#REF!</definedName>
    <definedName name="________________DAT1">#REF!</definedName>
    <definedName name="________________DAT10">#REF!</definedName>
    <definedName name="________________DAT11">#REF!</definedName>
    <definedName name="________________DAT12">#REF!</definedName>
    <definedName name="________________DAT15">#REF!</definedName>
    <definedName name="________________DAT19">#REF!</definedName>
    <definedName name="________________DAT2">#REF!</definedName>
    <definedName name="________________DAT21">#REF!</definedName>
    <definedName name="________________DAT23">#REF!</definedName>
    <definedName name="________________DAT24">#REF!</definedName>
    <definedName name="________________DAT25">#REF!</definedName>
    <definedName name="________________DAT26">#REF!</definedName>
    <definedName name="________________DAT27">#REF!</definedName>
    <definedName name="________________DAT28">#REF!</definedName>
    <definedName name="________________DAT29">#REF!</definedName>
    <definedName name="________________DAT3">#REF!</definedName>
    <definedName name="________________DAT30">#REF!</definedName>
    <definedName name="________________DAT31">#REF!</definedName>
    <definedName name="________________DAT4">#REF!</definedName>
    <definedName name="________________DAT5">#REF!</definedName>
    <definedName name="________________DAT6">#REF!</definedName>
    <definedName name="________________DAT7">#REF!</definedName>
    <definedName name="________________DAT8">#REF!</definedName>
    <definedName name="________________DAT9">#REF!</definedName>
    <definedName name="________________fs20">#REF!</definedName>
    <definedName name="________________fs4">#REF!</definedName>
    <definedName name="________________NEW1">#REF!</definedName>
    <definedName name="________________NEW2">#REF!</definedName>
    <definedName name="________________pbp1">#REF!</definedName>
    <definedName name="________________pbp2">#REF!</definedName>
    <definedName name="________________pbp3">#REF!</definedName>
    <definedName name="________________PL1">#REF!</definedName>
    <definedName name="________________PL2">#REF!</definedName>
    <definedName name="________________prm1">#REF!</definedName>
    <definedName name="________________prm2">#REF!</definedName>
    <definedName name="________________vpp1">#REF!</definedName>
    <definedName name="_______________DAT1">#REF!</definedName>
    <definedName name="_______________DAT10">#REF!</definedName>
    <definedName name="_______________DAT11">#REF!</definedName>
    <definedName name="_______________DAT12">#REF!</definedName>
    <definedName name="_______________DAT13">#REF!</definedName>
    <definedName name="_______________DAT14">#REF!</definedName>
    <definedName name="_______________DAT15">#REF!</definedName>
    <definedName name="_______________DAT16">#REF!</definedName>
    <definedName name="_______________DAT17">#REF!</definedName>
    <definedName name="_______________DAT18">#REF!</definedName>
    <definedName name="_______________DAT19">#REF!</definedName>
    <definedName name="_______________DAT2">#REF!</definedName>
    <definedName name="_______________DAT20">#REF!</definedName>
    <definedName name="_______________DAT21">#REF!</definedName>
    <definedName name="_______________DAT22">#REF!</definedName>
    <definedName name="_______________DAT23">#REF!</definedName>
    <definedName name="_______________DAT24">#REF!</definedName>
    <definedName name="_______________DAT3">#REF!</definedName>
    <definedName name="_______________DAT4">#REF!</definedName>
    <definedName name="_______________DAT5">#REF!</definedName>
    <definedName name="_______________DAT6">#REF!</definedName>
    <definedName name="_______________DAT7">#REF!</definedName>
    <definedName name="_______________DAT8">#REF!</definedName>
    <definedName name="_______________DAT9">#REF!</definedName>
    <definedName name="_______________fs20">#REF!</definedName>
    <definedName name="_______________fs4">#REF!</definedName>
    <definedName name="_______________NEW1">#REF!</definedName>
    <definedName name="_______________NEW2">#REF!</definedName>
    <definedName name="_______________pbp1">#REF!</definedName>
    <definedName name="_______________pbp2">#REF!</definedName>
    <definedName name="_______________pbp3">#REF!</definedName>
    <definedName name="_______________PL1">#REF!</definedName>
    <definedName name="_______________PL2">#REF!</definedName>
    <definedName name="_______________prm1">#REF!</definedName>
    <definedName name="_______________prm2">#REF!</definedName>
    <definedName name="_______________vpp1">#REF!</definedName>
    <definedName name="______________DAT1">#REF!</definedName>
    <definedName name="______________DAT10">#REF!</definedName>
    <definedName name="______________DAT11">#REF!</definedName>
    <definedName name="______________DAT12">#REF!</definedName>
    <definedName name="______________DAT13">#REF!</definedName>
    <definedName name="______________DAT14">#REF!</definedName>
    <definedName name="______________DAT15">#REF!</definedName>
    <definedName name="______________DAT16">#REF!</definedName>
    <definedName name="______________DAT17">#REF!</definedName>
    <definedName name="______________DAT18">#REF!</definedName>
    <definedName name="______________DAT19">#REF!</definedName>
    <definedName name="______________DAT2">#REF!</definedName>
    <definedName name="______________DAT20">#REF!</definedName>
    <definedName name="______________DAT21">#REF!</definedName>
    <definedName name="______________DAT22">#REF!</definedName>
    <definedName name="______________DAT23">#REF!</definedName>
    <definedName name="______________DAT24">#REF!</definedName>
    <definedName name="______________DAT25">#REF!</definedName>
    <definedName name="______________DAT26">#REF!</definedName>
    <definedName name="______________DAT27">#REF!</definedName>
    <definedName name="______________DAT28">#REF!</definedName>
    <definedName name="______________DAT29">#REF!</definedName>
    <definedName name="______________DAT3">#REF!</definedName>
    <definedName name="______________DAT30">#REF!</definedName>
    <definedName name="______________DAT31">#REF!</definedName>
    <definedName name="______________DAT4">#REF!</definedName>
    <definedName name="______________DAT5">#REF!</definedName>
    <definedName name="______________DAT6">#REF!</definedName>
    <definedName name="______________DAT7">#REF!</definedName>
    <definedName name="______________DAT8">#REF!</definedName>
    <definedName name="______________DAT9">#REF!</definedName>
    <definedName name="______________fs20">#REF!</definedName>
    <definedName name="______________fs4">#REF!</definedName>
    <definedName name="______________NEW1">#REF!</definedName>
    <definedName name="______________NEW2">#REF!</definedName>
    <definedName name="______________pbp1">#REF!</definedName>
    <definedName name="______________pbp2">#REF!</definedName>
    <definedName name="______________pbp3">#REF!</definedName>
    <definedName name="______________PL1">#REF!</definedName>
    <definedName name="______________PL2">#REF!</definedName>
    <definedName name="______________prm1">#REF!</definedName>
    <definedName name="______________prm2">#REF!</definedName>
    <definedName name="______________vpp1">#REF!</definedName>
    <definedName name="_____________DAT1">#REF!</definedName>
    <definedName name="_____________DAT10">#REF!</definedName>
    <definedName name="_____________DAT11">#REF!</definedName>
    <definedName name="_____________DAT12">#REF!</definedName>
    <definedName name="_____________DAT13">#REF!</definedName>
    <definedName name="_____________DAT14">#REF!</definedName>
    <definedName name="_____________DAT15">#REF!</definedName>
    <definedName name="_____________DAT16">#REF!</definedName>
    <definedName name="_____________DAT17">#REF!</definedName>
    <definedName name="_____________DAT18">#REF!</definedName>
    <definedName name="_____________DAT19">#REF!</definedName>
    <definedName name="_____________DAT2">#REF!</definedName>
    <definedName name="_____________DAT20">#REF!</definedName>
    <definedName name="_____________DAT21">#REF!</definedName>
    <definedName name="_____________DAT22">#REF!</definedName>
    <definedName name="_____________DAT23">#REF!</definedName>
    <definedName name="_____________DAT24">#REF!</definedName>
    <definedName name="_____________DAT25">#REF!</definedName>
    <definedName name="_____________DAT26">#REF!</definedName>
    <definedName name="_____________DAT27">#REF!</definedName>
    <definedName name="_____________DAT28">#REF!</definedName>
    <definedName name="_____________DAT29">#REF!</definedName>
    <definedName name="_____________DAT3">#REF!</definedName>
    <definedName name="_____________DAT30">#REF!</definedName>
    <definedName name="_____________DAT31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__fs20">#REF!</definedName>
    <definedName name="_____________fs4">#REF!</definedName>
    <definedName name="_____________NEW1">#REF!</definedName>
    <definedName name="_____________NEW2">#REF!</definedName>
    <definedName name="_____________pbp1">#REF!</definedName>
    <definedName name="_____________pbp2">#REF!</definedName>
    <definedName name="_____________pbp3">#REF!</definedName>
    <definedName name="_____________PL1">#REF!</definedName>
    <definedName name="_____________PL2">#REF!</definedName>
    <definedName name="_____________prm1">#REF!</definedName>
    <definedName name="_____________prm2">#REF!</definedName>
    <definedName name="_____________vpp1">#REF!</definedName>
    <definedName name="____________DAT1">#REF!</definedName>
    <definedName name="____________DAT10">#REF!</definedName>
    <definedName name="____________DAT11">#REF!</definedName>
    <definedName name="____________DAT12">#REF!</definedName>
    <definedName name="____________DAT13">#REF!</definedName>
    <definedName name="____________DAT14">#REF!</definedName>
    <definedName name="____________DAT15">#REF!</definedName>
    <definedName name="____________DAT16">#REF!</definedName>
    <definedName name="____________DAT17">#REF!</definedName>
    <definedName name="____________DAT18">#REF!</definedName>
    <definedName name="____________DAT19">#REF!</definedName>
    <definedName name="____________DAT2">#REF!</definedName>
    <definedName name="____________DAT20">#REF!</definedName>
    <definedName name="____________DAT21">#REF!</definedName>
    <definedName name="____________DAT22">#REF!</definedName>
    <definedName name="____________DAT23">#REF!</definedName>
    <definedName name="____________DAT24">#REF!</definedName>
    <definedName name="____________DAT25">#REF!</definedName>
    <definedName name="____________DAT26">#REF!</definedName>
    <definedName name="____________DAT27">#REF!</definedName>
    <definedName name="____________DAT28">#REF!</definedName>
    <definedName name="____________DAT29">#REF!</definedName>
    <definedName name="____________DAT3">#REF!</definedName>
    <definedName name="____________DAT30">#REF!</definedName>
    <definedName name="____________DAT31">#REF!</definedName>
    <definedName name="____________DAT4">#REF!</definedName>
    <definedName name="____________DAT5">#REF!</definedName>
    <definedName name="____________DAT6">#REF!</definedName>
    <definedName name="____________DAT7">#REF!</definedName>
    <definedName name="____________DAT8">#REF!</definedName>
    <definedName name="____________DAT9">#REF!</definedName>
    <definedName name="____________fs20">#REF!</definedName>
    <definedName name="____________fs4">#REF!</definedName>
    <definedName name="____________NEW1">#REF!</definedName>
    <definedName name="____________NEW2">#REF!</definedName>
    <definedName name="____________pbp1">#REF!</definedName>
    <definedName name="____________pbp2">#REF!</definedName>
    <definedName name="____________pbp3">#REF!</definedName>
    <definedName name="____________PL1">#REF!</definedName>
    <definedName name="____________PL2">#REF!</definedName>
    <definedName name="____________prm1">#REF!</definedName>
    <definedName name="____________prm2">#REF!</definedName>
    <definedName name="____________vpp1">#REF!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15">#REF!</definedName>
    <definedName name="___________DAT16">#REF!</definedName>
    <definedName name="___________DAT17">#REF!</definedName>
    <definedName name="___________DAT18">#REF!</definedName>
    <definedName name="___________DAT19">#REF!</definedName>
    <definedName name="___________DAT2">#REF!</definedName>
    <definedName name="___________DAT20">#REF!</definedName>
    <definedName name="___________DAT21">#REF!</definedName>
    <definedName name="___________DAT22">#REF!</definedName>
    <definedName name="___________DAT23">#REF!</definedName>
    <definedName name="___________DAT24">#REF!</definedName>
    <definedName name="___________DAT25">#REF!</definedName>
    <definedName name="___________DAT26">#REF!</definedName>
    <definedName name="___________DAT27">#REF!</definedName>
    <definedName name="___________DAT28">#REF!</definedName>
    <definedName name="___________DAT29">#REF!</definedName>
    <definedName name="___________DAT3">#REF!</definedName>
    <definedName name="___________DAT30">#REF!</definedName>
    <definedName name="___________DAT31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fs20">#REF!</definedName>
    <definedName name="___________fs4">#REF!</definedName>
    <definedName name="___________NEW1">#REF!</definedName>
    <definedName name="___________NEW2">#REF!</definedName>
    <definedName name="___________pbp1">#REF!</definedName>
    <definedName name="___________pbp2">#REF!</definedName>
    <definedName name="___________pbp3">#REF!</definedName>
    <definedName name="___________PL1">#REF!</definedName>
    <definedName name="___________PL2">#REF!</definedName>
    <definedName name="___________prm1">#REF!</definedName>
    <definedName name="___________prm2">#REF!</definedName>
    <definedName name="___________vpp1">#REF!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18">#REF!</definedName>
    <definedName name="__________DAT19">#REF!</definedName>
    <definedName name="__________DAT2">#REF!</definedName>
    <definedName name="__________DAT20">#REF!</definedName>
    <definedName name="__________DAT21">#REF!</definedName>
    <definedName name="__________DAT22">#REF!</definedName>
    <definedName name="__________DAT23">#REF!</definedName>
    <definedName name="__________DAT24">#REF!</definedName>
    <definedName name="__________DAT25">#REF!</definedName>
    <definedName name="__________DAT26">#REF!</definedName>
    <definedName name="__________DAT27">#REF!</definedName>
    <definedName name="__________DAT28">#REF!</definedName>
    <definedName name="__________DAT29">#REF!</definedName>
    <definedName name="__________DAT3">#REF!</definedName>
    <definedName name="__________DAT30">#REF!</definedName>
    <definedName name="__________DAT31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fs20">#REF!</definedName>
    <definedName name="__________fs4">#REF!</definedName>
    <definedName name="__________NEW1">#REF!</definedName>
    <definedName name="__________NEW2">#REF!</definedName>
    <definedName name="__________pbp1">#REF!</definedName>
    <definedName name="__________pbp2">#REF!</definedName>
    <definedName name="__________pbp3">#REF!</definedName>
    <definedName name="__________PL1">#REF!</definedName>
    <definedName name="__________PL2">#REF!</definedName>
    <definedName name="__________prm1">#REF!</definedName>
    <definedName name="__________prm2">#REF!</definedName>
    <definedName name="__________vpp1">#REF!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19">#REF!</definedName>
    <definedName name="_________DAT2">#REF!</definedName>
    <definedName name="_________DAT20">#REF!</definedName>
    <definedName name="_________DAT21">#REF!</definedName>
    <definedName name="_________DAT22">#REF!</definedName>
    <definedName name="_________DAT23">#REF!</definedName>
    <definedName name="_________DAT24">#REF!</definedName>
    <definedName name="_________DAT25">#REF!</definedName>
    <definedName name="_________DAT26">#REF!</definedName>
    <definedName name="_________DAT27">#REF!</definedName>
    <definedName name="_________DAT28">#REF!</definedName>
    <definedName name="_________DAT29">#REF!</definedName>
    <definedName name="_________DAT3">#REF!</definedName>
    <definedName name="_________DAT30">#REF!</definedName>
    <definedName name="_________DAT31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fs20">#REF!</definedName>
    <definedName name="_________fs4">#REF!</definedName>
    <definedName name="_________NEW1">#REF!</definedName>
    <definedName name="_________NEW2">#REF!</definedName>
    <definedName name="_________pbp1">#REF!</definedName>
    <definedName name="_________pbp2">#REF!</definedName>
    <definedName name="_________pbp3">#REF!</definedName>
    <definedName name="_________PL1">#REF!</definedName>
    <definedName name="_________PL2">#REF!</definedName>
    <definedName name="_________prm1">#REF!</definedName>
    <definedName name="_________prm2">#REF!</definedName>
    <definedName name="_________vpp1">#REF!</definedName>
    <definedName name="________b11">#REF!</definedName>
    <definedName name="________buy12">#REF!</definedName>
    <definedName name="________buy1248">#REF!</definedName>
    <definedName name="________BUY20">#REF!</definedName>
    <definedName name="________buy201">#REF!</definedName>
    <definedName name="________buy22">#REF!</definedName>
    <definedName name="________buy23">#REF!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28">#REF!</definedName>
    <definedName name="________DAT29">#REF!</definedName>
    <definedName name="________DAT3">#REF!</definedName>
    <definedName name="________DAT30">#REF!</definedName>
    <definedName name="________DAT31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_fs20">#REF!</definedName>
    <definedName name="________fs4">#REF!</definedName>
    <definedName name="________NEW1">#REF!</definedName>
    <definedName name="________NEW2">#REF!</definedName>
    <definedName name="________pbp1">#REF!</definedName>
    <definedName name="________pbp2">#REF!</definedName>
    <definedName name="________pbp3">#REF!</definedName>
    <definedName name="________PL1">#REF!</definedName>
    <definedName name="________PL2">#REF!</definedName>
    <definedName name="________prm1">#REF!</definedName>
    <definedName name="________prm2">#REF!</definedName>
    <definedName name="________vpp1">#REF!</definedName>
    <definedName name="_______b11">#REF!</definedName>
    <definedName name="_______buy12">#REF!</definedName>
    <definedName name="_______buy1248">#REF!</definedName>
    <definedName name="_______buy12481">#REF!</definedName>
    <definedName name="_______BUY20">#REF!</definedName>
    <definedName name="_______buy201">#REF!</definedName>
    <definedName name="_______buy22">#REF!</definedName>
    <definedName name="_______buy23">#REF!</definedName>
    <definedName name="_______DAT1">#REF!</definedName>
    <definedName name="_______DAT10">#REF!</definedName>
    <definedName name="_______DAT11">#REF!</definedName>
    <definedName name="_______DAT12">#REF!</definedName>
    <definedName name="_______DAT13">#REF!</definedName>
    <definedName name="_______DAT14">#REF!</definedName>
    <definedName name="_______DAT15">#REF!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28">#REF!</definedName>
    <definedName name="_______DAT29">#REF!</definedName>
    <definedName name="_______DAT3">#REF!</definedName>
    <definedName name="_______DAT30">#REF!</definedName>
    <definedName name="_______DAT31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_FS18">#REF!</definedName>
    <definedName name="_______fs20">#REF!</definedName>
    <definedName name="_______fs4">#REF!</definedName>
    <definedName name="_______NEW1">#REF!</definedName>
    <definedName name="_______NEW2">#REF!</definedName>
    <definedName name="_______pbp1">#REF!</definedName>
    <definedName name="_______pbp2">#REF!</definedName>
    <definedName name="_______pbp3">#REF!</definedName>
    <definedName name="_______PL1">#REF!</definedName>
    <definedName name="_______PL2">#REF!</definedName>
    <definedName name="_______prm1">#REF!</definedName>
    <definedName name="_______prm2">#REF!</definedName>
    <definedName name="_______sup14">#REF!</definedName>
    <definedName name="_______vpp1">#REF!</definedName>
    <definedName name="______b11">#REF!</definedName>
    <definedName name="______buy12">#REF!</definedName>
    <definedName name="______buy1248">#REF!</definedName>
    <definedName name="______buy12481">#REF!</definedName>
    <definedName name="______BUY20">#REF!</definedName>
    <definedName name="______buy201">#REF!</definedName>
    <definedName name="______buy22">#REF!</definedName>
    <definedName name="______buy23">#REF!</definedName>
    <definedName name="______DAT1">#REF!</definedName>
    <definedName name="______DAT10">#REF!</definedName>
    <definedName name="______DAT11">#REF!</definedName>
    <definedName name="______DAT12">#REF!</definedName>
    <definedName name="______DAT13">#REF!</definedName>
    <definedName name="______DAT14">#REF!</definedName>
    <definedName name="______DAT15">#REF!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31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_FS18">#REF!</definedName>
    <definedName name="______fs20">#REF!</definedName>
    <definedName name="______fs4">#REF!</definedName>
    <definedName name="______NEW1">#REF!</definedName>
    <definedName name="______NEW2">#REF!</definedName>
    <definedName name="______pbp1">#REF!</definedName>
    <definedName name="______pbp2">#REF!</definedName>
    <definedName name="______pbp3">#REF!</definedName>
    <definedName name="______PL1">#REF!</definedName>
    <definedName name="______PL2">#REF!</definedName>
    <definedName name="______prm1">#REF!</definedName>
    <definedName name="______prm2">#REF!</definedName>
    <definedName name="______sup14">#REF!</definedName>
    <definedName name="______vpp1">#REF!</definedName>
    <definedName name="_____b11">#REF!</definedName>
    <definedName name="_____buy12">#REF!</definedName>
    <definedName name="_____buy1248">#REF!</definedName>
    <definedName name="_____buy12481">#REF!</definedName>
    <definedName name="_____BUY20">#REF!</definedName>
    <definedName name="_____buy201">#REF!</definedName>
    <definedName name="_____buy22">#REF!</definedName>
    <definedName name="_____buy23">#REF!</definedName>
    <definedName name="_____DAT1">#REF!</definedName>
    <definedName name="_____DAT10">#REF!</definedName>
    <definedName name="_____DAT11">#REF!</definedName>
    <definedName name="_____DAT12">#REF!</definedName>
    <definedName name="_____DAT13">#REF!</definedName>
    <definedName name="_____DAT14">#REF!</definedName>
    <definedName name="_____DAT15">#REF!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31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_FS18">#REF!</definedName>
    <definedName name="_____fs20">#REF!</definedName>
    <definedName name="_____fs4">#REF!</definedName>
    <definedName name="_____NEW1">#REF!</definedName>
    <definedName name="_____NEW2">#REF!</definedName>
    <definedName name="_____pbp1">#REF!</definedName>
    <definedName name="_____pbp2">#REF!</definedName>
    <definedName name="_____pbp3">#REF!</definedName>
    <definedName name="_____PL1">#REF!</definedName>
    <definedName name="_____PL2">#REF!</definedName>
    <definedName name="_____prm1">#REF!</definedName>
    <definedName name="_____prm2">#REF!</definedName>
    <definedName name="_____sup14">#REF!</definedName>
    <definedName name="_____vpp1">#REF!</definedName>
    <definedName name="____a1">#REF!,#REF!,#REF!,#REF!,#REF!,#REF!,#REF!,#REF!,#REF!,#REF!,#REF!,#REF!</definedName>
    <definedName name="____A166999">#REF!</definedName>
    <definedName name="____A16999">#REF!</definedName>
    <definedName name="____a19999">#REF!</definedName>
    <definedName name="____a2">#REF!</definedName>
    <definedName name="____a20000">#REF!</definedName>
    <definedName name="____a99999">#REF!</definedName>
    <definedName name="____ab1">#REF!</definedName>
    <definedName name="____b11">#REF!</definedName>
    <definedName name="____bc1">#REF!</definedName>
    <definedName name="____bc2">#REF!,#REF!,#REF!,#REF!,#REF!,#REF!,#REF!,#REF!,#REF!,#REF!,#REF!,#REF!</definedName>
    <definedName name="____bc3">#REF!</definedName>
    <definedName name="____buy12">#REF!</definedName>
    <definedName name="____buy1248">#REF!</definedName>
    <definedName name="____buy12481">#REF!</definedName>
    <definedName name="____BUY20">#REF!</definedName>
    <definedName name="____buy201">#REF!</definedName>
    <definedName name="____buy22">#REF!</definedName>
    <definedName name="____buy23">#REF!</definedName>
    <definedName name="____DAT1">#REF!</definedName>
    <definedName name="____DAT10">#REF!</definedName>
    <definedName name="____DAT11">#REF!</definedName>
    <definedName name="____DAT12">#REF!</definedName>
    <definedName name="____DAT13">#REF!</definedName>
    <definedName name="____DAT14">#REF!</definedName>
    <definedName name="____DAT15">#REF!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1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FS18">#REF!</definedName>
    <definedName name="____fs20">#REF!</definedName>
    <definedName name="____fs4">#REF!</definedName>
    <definedName name="____NEW1">#REF!</definedName>
    <definedName name="____NEW2">#REF!</definedName>
    <definedName name="____pbp1">#REF!</definedName>
    <definedName name="____pbp2">#REF!</definedName>
    <definedName name="____pbp3">#REF!</definedName>
    <definedName name="____PL1">#REF!</definedName>
    <definedName name="____PL2">#REF!</definedName>
    <definedName name="____prm1">#REF!</definedName>
    <definedName name="____prm2">#REF!</definedName>
    <definedName name="____si1">#REF!</definedName>
    <definedName name="____sl2">#REF!</definedName>
    <definedName name="____sup14">#REF!</definedName>
    <definedName name="____vpp1">#REF!</definedName>
    <definedName name="___a1">#REF!,#REF!,#REF!,#REF!,#REF!,#REF!,#REF!,#REF!,#REF!,#REF!,#REF!,#REF!</definedName>
    <definedName name="___A166999">#REF!</definedName>
    <definedName name="___A16999">#REF!</definedName>
    <definedName name="___a19999">#REF!</definedName>
    <definedName name="___a2">#REF!</definedName>
    <definedName name="___a20000">#REF!</definedName>
    <definedName name="___a99999">#REF!</definedName>
    <definedName name="___ab1">#REF!</definedName>
    <definedName name="___b11">#REF!</definedName>
    <definedName name="___bc1">#REF!</definedName>
    <definedName name="___bc2">#REF!,#REF!,#REF!,#REF!,#REF!,#REF!,#REF!,#REF!,#REF!,#REF!,#REF!,#REF!</definedName>
    <definedName name="___bc3">#REF!</definedName>
    <definedName name="___buy12">#REF!</definedName>
    <definedName name="___buy1248">#REF!</definedName>
    <definedName name="___buy12481">#REF!</definedName>
    <definedName name="___BUY20">#REF!</definedName>
    <definedName name="___buy201">#REF!</definedName>
    <definedName name="___buy22">#REF!</definedName>
    <definedName name="___buy23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1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S18">#REF!</definedName>
    <definedName name="___fs20">#REF!</definedName>
    <definedName name="___fs4">#REF!</definedName>
    <definedName name="___NEW1">#REF!</definedName>
    <definedName name="___NEW2">#REF!</definedName>
    <definedName name="___pbp1">#REF!</definedName>
    <definedName name="___pbp2">#REF!</definedName>
    <definedName name="___pbp3">#REF!</definedName>
    <definedName name="___PL1">#REF!</definedName>
    <definedName name="___PL2">#REF!</definedName>
    <definedName name="___prm1">#REF!</definedName>
    <definedName name="___prm2">#REF!</definedName>
    <definedName name="___si1">#REF!</definedName>
    <definedName name="___sl2">#REF!</definedName>
    <definedName name="___sup14">#REF!</definedName>
    <definedName name="___vpp1">#REF!</definedName>
    <definedName name="___xlnm.Print_Area_4">#REF!</definedName>
    <definedName name="___xlnm.Print_Titles_4">#REF!</definedName>
    <definedName name="__a1">#REF!,#REF!,#REF!,#REF!,#REF!,#REF!,#REF!,#REF!,#REF!,#REF!,#REF!,#REF!</definedName>
    <definedName name="__A166999">#REF!</definedName>
    <definedName name="__A16999">#REF!</definedName>
    <definedName name="__a19999">#REF!</definedName>
    <definedName name="__a2">#REF!</definedName>
    <definedName name="__a20000">#REF!</definedName>
    <definedName name="__a99999">#REF!</definedName>
    <definedName name="__ab1">#REF!</definedName>
    <definedName name="__ASC1">#N/A</definedName>
    <definedName name="__b11">#REF!</definedName>
    <definedName name="__bc1">#REF!</definedName>
    <definedName name="__bc2">#REF!,#REF!,#REF!,#REF!,#REF!,#REF!,#REF!,#REF!,#REF!,#REF!,#REF!,#REF!</definedName>
    <definedName name="__bc3">#REF!</definedName>
    <definedName name="__buy12">#REF!</definedName>
    <definedName name="__buy1248">#REF!</definedName>
    <definedName name="__buy12481">#REF!</definedName>
    <definedName name="__BUY20">#REF!</definedName>
    <definedName name="__buy201">#REF!</definedName>
    <definedName name="__buy22">#REF!</definedName>
    <definedName name="__buy23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S18">#REF!</definedName>
    <definedName name="__fs20">#REF!</definedName>
    <definedName name="__fs4">#REF!</definedName>
    <definedName name="__NEW1">#REF!</definedName>
    <definedName name="__NEW2">#REF!</definedName>
    <definedName name="__OPT1">#REF!</definedName>
    <definedName name="__pbp1">#REF!</definedName>
    <definedName name="__pbp2">#REF!</definedName>
    <definedName name="__pbp3">#REF!</definedName>
    <definedName name="__PL1">#REF!</definedName>
    <definedName name="__PL2">#REF!</definedName>
    <definedName name="__prm1">#REF!</definedName>
    <definedName name="__prm2">#REF!</definedName>
    <definedName name="__si1">#REF!</definedName>
    <definedName name="__sl2">#REF!</definedName>
    <definedName name="__sup14">#REF!</definedName>
    <definedName name="__vpp1">#REF!</definedName>
    <definedName name="__xlnm.Print_Area_3">#REF!</definedName>
    <definedName name="__xlnm.Print_Area_4">#REF!</definedName>
    <definedName name="__xlnm.Print_Titles_3">#REF!</definedName>
    <definedName name="__xlnm.Print_Titles_4">#REF!</definedName>
    <definedName name="_1">#REF!</definedName>
    <definedName name="_1__01">#REF!</definedName>
    <definedName name="_10FS18_">#REF!</definedName>
    <definedName name="_11">#REF!</definedName>
    <definedName name="_1a1_">#REF!,#REF!,#REF!,#REF!,#REF!,#REF!,#REF!,#REF!,#REF!,#REF!,#REF!,#REF!</definedName>
    <definedName name="_2">#REF!</definedName>
    <definedName name="_2A16999_">#REF!</definedName>
    <definedName name="_3">#REF!</definedName>
    <definedName name="_3a19999_">#REF!</definedName>
    <definedName name="_4">#REF!</definedName>
    <definedName name="_4a2_">#REF!</definedName>
    <definedName name="_5">#REF!</definedName>
    <definedName name="_5a20000_">#REF!</definedName>
    <definedName name="_6">#REF!</definedName>
    <definedName name="_6ab1_">#REF!</definedName>
    <definedName name="_7">#REF!</definedName>
    <definedName name="_7bc1_">#REF!</definedName>
    <definedName name="_8bc2_">#REF!,#REF!,#REF!,#REF!,#REF!,#REF!,#REF!,#REF!,#REF!,#REF!,#REF!,#REF!</definedName>
    <definedName name="_9bc3_">#REF!</definedName>
    <definedName name="_a1">#REF!,#REF!,#REF!,#REF!,#REF!,#REF!,#REF!,#REF!,#REF!,#REF!,#REF!,#REF!</definedName>
    <definedName name="_A166999">#REF!</definedName>
    <definedName name="_A16999">#REF!</definedName>
    <definedName name="_a19999">#REF!</definedName>
    <definedName name="_a2">#REF!</definedName>
    <definedName name="_a20000">#REF!</definedName>
    <definedName name="_a99999">#REF!</definedName>
    <definedName name="_ab1">#REF!</definedName>
    <definedName name="_ASC1">#N/A</definedName>
    <definedName name="_b11">#REF!</definedName>
    <definedName name="_bc1">#REF!</definedName>
    <definedName name="_bc2">#REF!,#REF!,#REF!,#REF!,#REF!,#REF!,#REF!,#REF!,#REF!,#REF!,#REF!,#REF!</definedName>
    <definedName name="_bc3">#REF!</definedName>
    <definedName name="_buy12">#REF!</definedName>
    <definedName name="_buy1248">#REF!</definedName>
    <definedName name="_buy12481">#REF!</definedName>
    <definedName name="_BUY20">#REF!</definedName>
    <definedName name="_buy201">#REF!</definedName>
    <definedName name="_buy22">#REF!</definedName>
    <definedName name="_buy2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ist_Values" hidden="1">#REF!</definedName>
    <definedName name="_Fill" hidden="1">#REF!</definedName>
    <definedName name="_FS18">#REF!</definedName>
    <definedName name="_fs20">#REF!</definedName>
    <definedName name="_fs4">#REF!</definedName>
    <definedName name="_Key1" hidden="1">#REF!</definedName>
    <definedName name="_NEW1">#REF!</definedName>
    <definedName name="_NEW2">#REF!</definedName>
    <definedName name="_OPT1">#REF!</definedName>
    <definedName name="_Order1" hidden="1">255</definedName>
    <definedName name="_Order2" hidden="1">255</definedName>
    <definedName name="_Parse_Out" hidden="1">#REF!</definedName>
    <definedName name="_pbp1">#REF!</definedName>
    <definedName name="_pbp2">#REF!</definedName>
    <definedName name="_pbp3">#REF!</definedName>
    <definedName name="_PL1">#REF!</definedName>
    <definedName name="_PL2">#REF!</definedName>
    <definedName name="_prm1">#REF!</definedName>
    <definedName name="_prm2">#REF!</definedName>
    <definedName name="_si1">#REF!</definedName>
    <definedName name="_sl2">#REF!</definedName>
    <definedName name="_Sort" hidden="1">#REF!</definedName>
    <definedName name="_sup14">#REF!</definedName>
    <definedName name="_vpp1">#REF!</definedName>
    <definedName name="a">#REF!</definedName>
    <definedName name="a4a5">#N/A</definedName>
    <definedName name="aa">#REF!,#REF!,#REF!,#REF!,#REF!,#REF!,#REF!,#REF!,#REF!,#REF!,#REF!,#REF!</definedName>
    <definedName name="aaa">#REF!</definedName>
    <definedName name="aaaa">#REF!</definedName>
    <definedName name="AAAAA">#REF!</definedName>
    <definedName name="aaaaaa">#REF!</definedName>
    <definedName name="aaaaaaaaa">#REF!</definedName>
    <definedName name="aaaaaaaaaaaa">#REF!</definedName>
    <definedName name="aaaaaaaaaaaaaaaaaaaaaaaaaaaaa">#REF!</definedName>
    <definedName name="aaaaaaaasdfdsfsdf">#REF!</definedName>
    <definedName name="AB">#REF!</definedName>
    <definedName name="abc">#REF!</definedName>
    <definedName name="ABCD">#REF!</definedName>
    <definedName name="ac">#REF!</definedName>
    <definedName name="ACC">#REF!</definedName>
    <definedName name="ADD">#REF!</definedName>
    <definedName name="adj">#REF!</definedName>
    <definedName name="adj_eqty">#REF!</definedName>
    <definedName name="ADV">#REF!</definedName>
    <definedName name="AgroOpt1">#REF!</definedName>
    <definedName name="AgroOpt2">#REF!</definedName>
    <definedName name="AgroOpt3">#REF!</definedName>
    <definedName name="AgroOpt4">#REF!</definedName>
    <definedName name="AgroOpt5">#REF!</definedName>
    <definedName name="AgroOpt6">#REF!</definedName>
    <definedName name="AI">#REF!</definedName>
    <definedName name="Amount">#REF!,#REF!,#REF!,#REF!,#REF!,#REF!,#REF!,#REF!,#REF!,#REF!,#REF!,#REF!</definedName>
    <definedName name="ann">#REF!</definedName>
    <definedName name="area">OFFSET(#REF!,0,0,COUNTA(#REF!)-1)</definedName>
    <definedName name="area1">OFFSET(#REF!,0,0,(COUNTA(#REF!)-1))</definedName>
    <definedName name="ASA">#N/A</definedName>
    <definedName name="ASAA">#N/A</definedName>
    <definedName name="ASB">#N/A</definedName>
    <definedName name="ASBA">#N/A</definedName>
    <definedName name="ASBA1">#N/A</definedName>
    <definedName name="ASBL">#N/A</definedName>
    <definedName name="asc">#REF!</definedName>
    <definedName name="ASCA">#N/A</definedName>
    <definedName name="ASCA1">#N/A</definedName>
    <definedName name="ASCB">#N/A</definedName>
    <definedName name="ASCB1">#N/A</definedName>
    <definedName name="ASD">#N/A</definedName>
    <definedName name="asdfsdfsdafffffffffff">#REF!</definedName>
    <definedName name="ass_1">#REF!</definedName>
    <definedName name="assdfs">#REF!</definedName>
    <definedName name="asso_1">#REF!</definedName>
    <definedName name="asso_2">#REF!</definedName>
    <definedName name="AWW">#N/A</definedName>
    <definedName name="Aโกดัง">#REF!</definedName>
    <definedName name="Aที่ดิน">#REF!</definedName>
    <definedName name="Aฟาร์ม">#REF!</definedName>
    <definedName name="Aร่องน้ำ">#REF!</definedName>
    <definedName name="B">#REF!</definedName>
    <definedName name="BankConfirmAmount">#N/A</definedName>
    <definedName name="BankConfirmData">#N/A</definedName>
    <definedName name="BankSumNT">#N/A</definedName>
    <definedName name="bb">#REF!,#REF!,#REF!,#REF!,#REF!,#REF!,#REF!,#REF!,#REF!,#REF!,#REF!,#REF!</definedName>
    <definedName name="bbbb">#REF!</definedName>
    <definedName name="bc">#REF!</definedName>
    <definedName name="ben">#REF!</definedName>
    <definedName name="BJFX">#REF!</definedName>
    <definedName name="BJFX1">#REF!</definedName>
    <definedName name="branch">#REF!</definedName>
    <definedName name="BS">#REF!</definedName>
    <definedName name="bs.1">#REF!</definedName>
    <definedName name="bs.2">#REF!</definedName>
    <definedName name="bs.3">#REF!</definedName>
    <definedName name="bs.4">#REF!</definedName>
    <definedName name="bs.5">#REF!</definedName>
    <definedName name="bs.6">#REF!</definedName>
    <definedName name="bs_1">#REF!</definedName>
    <definedName name="bs_1eq">#REF!</definedName>
    <definedName name="bs_2">#REF!</definedName>
    <definedName name="bs_2eq">#REF!</definedName>
    <definedName name="bs_3">#REF!</definedName>
    <definedName name="bs_4">#REF!</definedName>
    <definedName name="bs_5">#REF!</definedName>
    <definedName name="BS_PL">#REF!</definedName>
    <definedName name="bsa">#REF!</definedName>
    <definedName name="BUs">#REF!</definedName>
    <definedName name="buy1248.xls">#REF!</definedName>
    <definedName name="Bโกดัง">#REF!</definedName>
    <definedName name="Bที่ดิน">#REF!</definedName>
    <definedName name="Bฟาร์ม">#REF!</definedName>
    <definedName name="Bร่องน้ำ">#REF!</definedName>
    <definedName name="cc">#REF!</definedName>
    <definedName name="ccc">#REF!,#REF!,#REF!,#REF!,#REF!,#REF!,#REF!,#REF!,#REF!,#REF!,#REF!,#REF!</definedName>
    <definedName name="cdsInput_YYMM" hidden="1">#N/A</definedName>
    <definedName name="cdsTitle_COMPNA" hidden="1">#N/A</definedName>
    <definedName name="cdsTitle_COND" hidden="1">#N/A</definedName>
    <definedName name="cdsTitle_REPID" hidden="1">#N/A</definedName>
    <definedName name="cdsTitle_REPTIME" hidden="1">#N/A</definedName>
    <definedName name="cdsTitle_REPTITLE" hidden="1">#N/A</definedName>
    <definedName name="cf6_1">#REF!</definedName>
    <definedName name="CHGD">#REF!</definedName>
    <definedName name="CM">#REF!</definedName>
    <definedName name="Code">#REF!</definedName>
    <definedName name="CPF">#REF!</definedName>
    <definedName name="cv">#REF!</definedName>
    <definedName name="Cโกดัง">#REF!</definedName>
    <definedName name="Cที่ดิน">#REF!</definedName>
    <definedName name="Cฟาร์ม">#REF!</definedName>
    <definedName name="Cร่องน้ำ">#REF!</definedName>
    <definedName name="da">#REF!</definedName>
    <definedName name="daqqq">#REF!</definedName>
    <definedName name="DATA">#REF!</definedName>
    <definedName name="DATE">#REF!</definedName>
    <definedName name="DATY">#REF!</definedName>
    <definedName name="dd">#REF!</definedName>
    <definedName name="DDD">#REF!</definedName>
    <definedName name="ddes">#REF!</definedName>
    <definedName name="de">#REF!</definedName>
    <definedName name="detail">#REF!</definedName>
    <definedName name="DKK_AVE">#REF!</definedName>
    <definedName name="DKK_END">#REF!</definedName>
    <definedName name="DKK_OB">#REF!</definedName>
    <definedName name="dsffdsafsad">#REF!</definedName>
    <definedName name="E2_">#N/A</definedName>
    <definedName name="E3_">#N/A</definedName>
    <definedName name="EEEE">#REF!</definedName>
    <definedName name="eqty_total">#REF!</definedName>
    <definedName name="er">#N/A</definedName>
    <definedName name="EUR_AVE">#REF!</definedName>
    <definedName name="EUR_END">#REF!</definedName>
    <definedName name="EUR_OB">#REF!</definedName>
    <definedName name="F">#REF!</definedName>
    <definedName name="F14a14">#N/A</definedName>
    <definedName name="F14a16">#N/A</definedName>
    <definedName name="F15a14">#N/A</definedName>
    <definedName name="F21a3">#N/A</definedName>
    <definedName name="F24a6a8">#N/A</definedName>
    <definedName name="F25a7">#N/A</definedName>
    <definedName name="F31a1a2">#N/A</definedName>
    <definedName name="F3a4">#N/A</definedName>
    <definedName name="F41a1">#N/A</definedName>
    <definedName name="F44a10a15">#N/A</definedName>
    <definedName name="F6a11a12">#N/A</definedName>
    <definedName name="F7a14">#N/A</definedName>
    <definedName name="F8a15">#N/A</definedName>
    <definedName name="F9a13">#N/A</definedName>
    <definedName name="F9a14">#N/A</definedName>
    <definedName name="fbx">#REF!</definedName>
    <definedName name="FDS">#N/A</definedName>
    <definedName name="fgh">#REF!</definedName>
    <definedName name="File">#REF!</definedName>
    <definedName name="FORM1">#REF!</definedName>
    <definedName name="FRGSDF">#N/A</definedName>
    <definedName name="FS10.1">#REF!</definedName>
    <definedName name="FS13_1">#REF!</definedName>
    <definedName name="FS13_2">#REF!</definedName>
    <definedName name="FS13_3">#REF!</definedName>
    <definedName name="fs14_rev">#REF!</definedName>
    <definedName name="fsdfsdafwerqwreqqqqqqq">#REF!</definedName>
    <definedName name="fsdfsdfasdf">#REF!</definedName>
    <definedName name="G11a4">#N/A</definedName>
    <definedName name="G11a6">#N/A</definedName>
    <definedName name="G14a1a2a3a10">#N/A</definedName>
    <definedName name="G15a9a14">#N/A</definedName>
    <definedName name="G21a8">#N/A</definedName>
    <definedName name="G24a7">#N/A</definedName>
    <definedName name="G6a11a12">#N/A</definedName>
    <definedName name="G8a13">#N/A</definedName>
    <definedName name="G8a15">#N/A</definedName>
    <definedName name="G9a4a5">#N/A</definedName>
    <definedName name="G9a4a5a16a17">#N/A</definedName>
    <definedName name="GERG">#N/A</definedName>
    <definedName name="GGGG">#REF!</definedName>
    <definedName name="gggggg">#REF!</definedName>
    <definedName name="GGRER">#N/A</definedName>
    <definedName name="ghehtrwjutrj">#REF!</definedName>
    <definedName name="GHERH">#N/A</definedName>
    <definedName name="GRHHT">#N/A</definedName>
    <definedName name="group_a">#REF!</definedName>
    <definedName name="group_c">#REF!</definedName>
    <definedName name="GRQW">#N/A</definedName>
    <definedName name="gsadggasgasdg">#REF!</definedName>
    <definedName name="h" hidden="1">#REF!</definedName>
    <definedName name="hhhhhh">#REF!</definedName>
    <definedName name="HJKYU">#N/A</definedName>
    <definedName name="IndOpt1">#REF!</definedName>
    <definedName name="IndOpt2">#REF!</definedName>
    <definedName name="IndOpt3">#REF!</definedName>
    <definedName name="IndOpt4">#REF!</definedName>
    <definedName name="INV.NO.">#REF!</definedName>
    <definedName name="INX">#REF!</definedName>
    <definedName name="j">#REF!</definedName>
    <definedName name="jgbd">#REF!</definedName>
    <definedName name="jj">#REF!,#REF!,#REF!,#REF!,#REF!,#REF!,#REF!,#REF!,#REF!,#REF!,#REF!,#REF!</definedName>
    <definedName name="jjc">#REF!</definedName>
    <definedName name="jjcb">#REF!</definedName>
    <definedName name="jjj">#REF!</definedName>
    <definedName name="JKYT">#N/A</definedName>
    <definedName name="JY">#N/A</definedName>
    <definedName name="kae">#REF!</definedName>
    <definedName name="ketty">#REF!</definedName>
    <definedName name="KG">#REF!</definedName>
    <definedName name="kitty">#REF!</definedName>
    <definedName name="kutty">#REF!</definedName>
    <definedName name="L">#REF!</definedName>
    <definedName name="l_q4">#REF!</definedName>
    <definedName name="leiji">#REF!</definedName>
    <definedName name="lek">#REF!</definedName>
    <definedName name="ljml">#REF!</definedName>
    <definedName name="lll">#REF!,#REF!,#REF!,#REF!,#REF!,#REF!,#REF!,#REF!,#REF!,#REF!,#REF!,#REF!</definedName>
    <definedName name="LYXG">#REF!</definedName>
    <definedName name="m">#REF!,#REF!,#REF!,#REF!,#REF!,#REF!,#REF!,#REF!,#REF!,#REF!,#REF!,#REF!</definedName>
    <definedName name="Macro001">#REF!</definedName>
    <definedName name="Macro002">#REF!</definedName>
    <definedName name="Macro003">#REF!</definedName>
    <definedName name="Macro004">#REF!</definedName>
    <definedName name="Macro005">#REF!</definedName>
    <definedName name="MacroS01">#REF!</definedName>
    <definedName name="MacroUP">#REF!</definedName>
    <definedName name="MacroUP01">#REF!</definedName>
    <definedName name="MENU">#REF!</definedName>
    <definedName name="mlbdfx">#REF!</definedName>
    <definedName name="mlbdfx1">#REF!</definedName>
    <definedName name="mldbfx1">#REF!</definedName>
    <definedName name="mlfx">#REF!</definedName>
    <definedName name="mm">#REF!</definedName>
    <definedName name="mmm">#REF!</definedName>
    <definedName name="mmmmmm">#REF!</definedName>
    <definedName name="mmmmmmm">#REF!</definedName>
    <definedName name="mmmmmmmm">#REF!</definedName>
    <definedName name="mmmmmmmmm">#REF!</definedName>
    <definedName name="mmmmmmmmmm">#REF!</definedName>
    <definedName name="N">#N/A</definedName>
    <definedName name="NA">#N/A</definedName>
    <definedName name="NAA">#N/A</definedName>
    <definedName name="NB">#N/A</definedName>
    <definedName name="NBA">#N/A</definedName>
    <definedName name="NBCA">#N/A</definedName>
    <definedName name="NBCAA">#N/A</definedName>
    <definedName name="NC">#N/A</definedName>
    <definedName name="NCA">#N/A</definedName>
    <definedName name="NCAA">#N/A</definedName>
    <definedName name="NCAAA">#N/A</definedName>
    <definedName name="NL">#N/A</definedName>
    <definedName name="nnn">#REF!</definedName>
    <definedName name="no">#REF!</definedName>
    <definedName name="NOK_AVE">#REF!</definedName>
    <definedName name="NOK_END">#REF!</definedName>
    <definedName name="NOK_OB">#REF!</definedName>
    <definedName name="nsnsdfghadh">#REF!</definedName>
    <definedName name="nui">#REF!</definedName>
    <definedName name="oo">#REF!</definedName>
    <definedName name="Oเรือนรับรอง">#REF!</definedName>
    <definedName name="Oโกดัง">#REF!</definedName>
    <definedName name="Oที่ดิน">#REF!</definedName>
    <definedName name="Oบ่อทิ้งขยะ">#REF!</definedName>
    <definedName name="Oฟาร์ม">#REF!</definedName>
    <definedName name="Oร่องน้ำ">#REF!</definedName>
    <definedName name="Oสำนักงาน">#REF!</definedName>
    <definedName name="Oอาคาร">#REF!</definedName>
    <definedName name="Oอาคาร_โรงงาน">#REF!</definedName>
    <definedName name="p">#REF!</definedName>
    <definedName name="PASA">#N/A</definedName>
    <definedName name="PASAA">#N/A</definedName>
    <definedName name="PASB">#N/A</definedName>
    <definedName name="PASBA">#N/A</definedName>
    <definedName name="PASBA1">#N/A</definedName>
    <definedName name="PASBL">#N/A</definedName>
    <definedName name="PASC">#N/A</definedName>
    <definedName name="PASCA">#N/A</definedName>
    <definedName name="pbps">#REF!</definedName>
    <definedName name="pbpt">#REF!</definedName>
    <definedName name="PCA">#REF!</definedName>
    <definedName name="pl">#REF!</definedName>
    <definedName name="pl_eq">#REF!</definedName>
    <definedName name="PN">#N/A</definedName>
    <definedName name="PNA">#N/A</definedName>
    <definedName name="PNAA">#N/A</definedName>
    <definedName name="PNB">#N/A</definedName>
    <definedName name="PNBA">#N/A</definedName>
    <definedName name="PNBCA">#N/A</definedName>
    <definedName name="PNBCAA">#N/A</definedName>
    <definedName name="PNC">#N/A</definedName>
    <definedName name="PNCA">#N/A</definedName>
    <definedName name="PNCAA">#N/A</definedName>
    <definedName name="PNCAAA">#N/A</definedName>
    <definedName name="PNL">#N/A</definedName>
    <definedName name="poo">#REF!</definedName>
    <definedName name="PP">#N/A</definedName>
    <definedName name="ppo">#REF!</definedName>
    <definedName name="PPP">#N/A</definedName>
    <definedName name="PPPP">#N/A</definedName>
    <definedName name="pretty">#REF!</definedName>
    <definedName name="Print_Area1">#REF!</definedName>
    <definedName name="Print_Area2">#REF!</definedName>
    <definedName name="Print_Area3">#REF!</definedName>
    <definedName name="Print_Area31">#REF!</definedName>
    <definedName name="Print_Area310">#REF!</definedName>
    <definedName name="Print_Area311">#REF!</definedName>
    <definedName name="Print_Area312">#REF!</definedName>
    <definedName name="Print_Area313">#REF!</definedName>
    <definedName name="Print_Area314">#REF!</definedName>
    <definedName name="Print_Area315">#REF!</definedName>
    <definedName name="Print_Area316">#REF!</definedName>
    <definedName name="Print_Area317">#REF!</definedName>
    <definedName name="Print_Area318">#REF!</definedName>
    <definedName name="Print_Area319">#REF!</definedName>
    <definedName name="Print_Area32">#REF!</definedName>
    <definedName name="Print_Area320">#REF!</definedName>
    <definedName name="Print_Area321">#REF!</definedName>
    <definedName name="Print_Area322">#REF!</definedName>
    <definedName name="Print_Area323">#REF!</definedName>
    <definedName name="Print_Area324">#REF!</definedName>
    <definedName name="Print_Area325">#REF!</definedName>
    <definedName name="Print_Area326">#REF!</definedName>
    <definedName name="Print_Area327">#REF!</definedName>
    <definedName name="Print_Area328">#REF!</definedName>
    <definedName name="Print_Area329">#REF!</definedName>
    <definedName name="Print_Area33">#REF!</definedName>
    <definedName name="Print_Area330">#REF!</definedName>
    <definedName name="Print_Area331">#REF!</definedName>
    <definedName name="Print_Area332">#REF!</definedName>
    <definedName name="Print_Area333">#REF!</definedName>
    <definedName name="Print_Area334">#REF!</definedName>
    <definedName name="Print_Area335">#REF!</definedName>
    <definedName name="Print_Area336">#REF!</definedName>
    <definedName name="Print_Area337">#REF!</definedName>
    <definedName name="Print_Area338">#REF!</definedName>
    <definedName name="Print_Area339">#REF!</definedName>
    <definedName name="Print_Area34">#REF!</definedName>
    <definedName name="Print_Area340">#REF!</definedName>
    <definedName name="Print_Area341">#REF!</definedName>
    <definedName name="Print_Area342">#REF!</definedName>
    <definedName name="Print_Area343">#REF!</definedName>
    <definedName name="Print_Area344">#REF!</definedName>
    <definedName name="Print_Area345">#REF!</definedName>
    <definedName name="Print_Area346">#REF!</definedName>
    <definedName name="Print_Area347">#REF!</definedName>
    <definedName name="Print_Area348">#REF!</definedName>
    <definedName name="Print_Area349">#REF!</definedName>
    <definedName name="Print_Area35">#REF!</definedName>
    <definedName name="Print_Area350">#REF!</definedName>
    <definedName name="Print_Area351">#REF!</definedName>
    <definedName name="Print_Area352">#REF!</definedName>
    <definedName name="Print_Area353">#REF!</definedName>
    <definedName name="Print_Area354">#REF!</definedName>
    <definedName name="Print_Area355">#REF!</definedName>
    <definedName name="Print_Area356">#REF!</definedName>
    <definedName name="Print_Area357">#REF!</definedName>
    <definedName name="Print_Area358">#REF!</definedName>
    <definedName name="Print_Area359">#REF!</definedName>
    <definedName name="Print_Area36">#REF!</definedName>
    <definedName name="Print_Area360">#REF!</definedName>
    <definedName name="Print_Area361">#REF!</definedName>
    <definedName name="Print_Area362">#REF!</definedName>
    <definedName name="Print_Area37">#REF!</definedName>
    <definedName name="Print_Area38">#REF!</definedName>
    <definedName name="Print_Area39">#REF!</definedName>
    <definedName name="Print4">#REF!</definedName>
    <definedName name="PRODUCT_CODE">#REF!</definedName>
    <definedName name="PRODUCT_NAME">#REF!</definedName>
    <definedName name="province">OFFSET(#REF!,0,0,COUNTA(#REF!)-1)</definedName>
    <definedName name="province1">OFFSET(#REF!,0,0,COUNTA(#REF!))</definedName>
    <definedName name="Q">#REF!</definedName>
    <definedName name="qqq" hidden="1">#REF!</definedName>
    <definedName name="QQQQ">#REF!</definedName>
    <definedName name="qqqqq">#REF!</definedName>
    <definedName name="qqqqqqqwwwwwwwwwwqe">#REF!</definedName>
    <definedName name="RangeSelect">#N/A</definedName>
    <definedName name="RATE">#REF!</definedName>
    <definedName name="report">#REF!</definedName>
    <definedName name="RUB_AVE">#REF!</definedName>
    <definedName name="RUB_END">#REF!</definedName>
    <definedName name="RUB_OB">#REF!</definedName>
    <definedName name="s">#REF!</definedName>
    <definedName name="sa">#REF!</definedName>
    <definedName name="SALEWEK_data_List">#REF!,#REF!</definedName>
    <definedName name="SAPBEXdnldView" hidden="1">"44DZMVUOR2LQP7MI1ZNK154DY"</definedName>
    <definedName name="SAPBEXrevision" hidden="1">1</definedName>
    <definedName name="SAPBEXsysID" hidden="1">"PW1"</definedName>
    <definedName name="SAPBEXwbID" hidden="1">"AP2863RVQ3K4VMA0V0ICWDRU0"</definedName>
    <definedName name="satha">#REF!</definedName>
    <definedName name="sd">#REF!,#REF!,#REF!,#REF!,#REF!,#REF!,#REF!,#REF!,#REF!,#REF!,#REF!,#REF!</definedName>
    <definedName name="sdfasdfffffff">#REF!</definedName>
    <definedName name="sdfffffffffffffffffffff">#REF!</definedName>
    <definedName name="sdfwetwetqtqwtewqet">#REF!</definedName>
    <definedName name="SE">#REF!</definedName>
    <definedName name="SectionConfirmAmount">#N/A</definedName>
    <definedName name="SectionConfirmData">#N/A</definedName>
    <definedName name="SectionSumNT">#N/A</definedName>
    <definedName name="SFS">#N/A</definedName>
    <definedName name="SheetList">#REF!</definedName>
    <definedName name="shjh">#REF!</definedName>
    <definedName name="shui">#REF!</definedName>
    <definedName name="SL">#REF!</definedName>
    <definedName name="SS">#REF!,#REF!,#REF!,#REF!,#REF!,#REF!,#REF!,#REF!,#REF!,#REF!,#REF!,#REF!</definedName>
    <definedName name="sss">#REF!</definedName>
    <definedName name="SUM">#REF!</definedName>
    <definedName name="sunyi0128">#REF!</definedName>
    <definedName name="SUP1_Q150">#REF!</definedName>
    <definedName name="SUP1_Q349">#REF!</definedName>
    <definedName name="sup14_5">#REF!</definedName>
    <definedName name="T">#REF!</definedName>
    <definedName name="TAB_CO">#REF!</definedName>
    <definedName name="table">#REF!</definedName>
    <definedName name="TDATE">#REF!</definedName>
    <definedName name="teat1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HKEY">#REF!</definedName>
    <definedName name="TESTKEYS">#REF!</definedName>
    <definedName name="testvkev">#REF!</definedName>
    <definedName name="TESTVKEY">#REF!</definedName>
    <definedName name="THRJ">#N/A</definedName>
    <definedName name="time">#REF!</definedName>
    <definedName name="TIT">#REF!</definedName>
    <definedName name="TOT">#REF!</definedName>
    <definedName name="Total">#REF!</definedName>
    <definedName name="TRGER">#N/A</definedName>
    <definedName name="trqereqrhyeh">#REF!</definedName>
    <definedName name="U">#REF!</definedName>
    <definedName name="v">#REF!</definedName>
    <definedName name="VET">#REF!</definedName>
    <definedName name="VPP">#REF!</definedName>
    <definedName name="vvv">#REF!</definedName>
    <definedName name="VVVV">#REF!</definedName>
    <definedName name="wa" hidden="1">{"Fin_China",#N/A,FALSE,"中國區";"Fin_游汝謙",#N/A,FALSE,"游汝謙";"Fin_姚民僕",#N/A,FALSE,"姚民僕";"Fin_相福利",#N/A,FALSE,"相福利";"Fin_何炎光",#N/A,FALSE,"何炎光";"Fin_黃元安",#N/A,FALSE,"黃元安";"Fin_黃安楠",#N/A,FALSE,"黃安楠";"Fin_北京",#N/A,FALSE,"北京";"Fin_柳勤齡",#N/A,FALSE,"柳勤齡"}</definedName>
    <definedName name="WH">#REF!</definedName>
    <definedName name="WIP">#REF!</definedName>
    <definedName name="wipbp1">#REF!</definedName>
    <definedName name="wipbp1_1">"#REF!"</definedName>
    <definedName name="wipbp1_2">"#REF!"</definedName>
    <definedName name="wipbp1_3">"#REF!"</definedName>
    <definedName name="wipbp1_4">"#REF!"</definedName>
    <definedName name="wipbp2">#REF!</definedName>
    <definedName name="wipbp2_1">"#REF!"</definedName>
    <definedName name="wipbp2_2">"#REF!"</definedName>
    <definedName name="wipbp2_3">"#REF!"</definedName>
    <definedName name="wipbp2_4">"#REF!"</definedName>
    <definedName name="wisit">#REF!</definedName>
    <definedName name="wrn.Financial._.Report." hidden="1">{"Fin_China",#N/A,FALSE,"中國區";"Fin_游汝謙",#N/A,FALSE,"游汝謙";"Fin_姚民僕",#N/A,FALSE,"姚民僕";"Fin_相福利",#N/A,FALSE,"相福利";"Fin_何炎光",#N/A,FALSE,"何炎光";"Fin_黃元安",#N/A,FALSE,"黃元安";"Fin_黃安楠",#N/A,FALSE,"黃安楠";"Fin_北京",#N/A,FALSE,"北京";"Fin_柳勤齡",#N/A,FALSE,"柳勤齡"}</definedName>
    <definedName name="wrn.Input._.Data." hidden="1">{"Input_Fin",#N/A,FALSE,"By Code";"Input_Opt",#N/A,FALSE,"By Code"}</definedName>
    <definedName name="wrn.Operation._.Report." hidden="1">{"Opt_China",#N/A,FALSE,"中國區";"Opt_游汝謙",#N/A,FALSE,"游汝謙";"Opt_姚民僕",#N/A,FALSE,"姚民僕";"Opt_相福利",#N/A,FALSE,"相福利";"Opt_何炎光",#N/A,FALSE,"何炎光";"Opt_黃元安",#N/A,FALSE,"黃元安";"Opt_黃安楠",#N/A,FALSE,"黃安楠";"Opt_北京",#N/A,FALSE,"北京";"Opt_柳勤齡",#N/A,FALSE,"柳勤齡"}</definedName>
    <definedName name="www">#REF!</definedName>
    <definedName name="wwww">#REF!</definedName>
    <definedName name="wwwww">#REF!</definedName>
    <definedName name="wwwwww" hidden="1">#REF!</definedName>
    <definedName name="wwwwwww">#REF!</definedName>
    <definedName name="wwwwwwwww">#REF!</definedName>
    <definedName name="wwwwwwwwwww">#REF!</definedName>
    <definedName name="wwwwwwwwwwwww">#REF!</definedName>
    <definedName name="xl">#REF!,#REF!,#REF!,#REF!,#REF!,#REF!,#REF!,#REF!,#REF!,#REF!,#REF!,#REF!</definedName>
    <definedName name="xls">#REF!</definedName>
    <definedName name="XX">#REF!</definedName>
    <definedName name="XXX">#REF!</definedName>
    <definedName name="ydml">#REF!</definedName>
    <definedName name="yes">#REF!</definedName>
    <definedName name="YY">#REF!</definedName>
    <definedName name="z">#REF!</definedName>
    <definedName name="zsb">#REF!</definedName>
    <definedName name="ZX">"椭圆 3"</definedName>
    <definedName name="zxb">#REF!</definedName>
    <definedName name="zzz">#REF!</definedName>
    <definedName name="zzzzzzz">#REF!</definedName>
    <definedName name="_xlnm.Database">#REF!</definedName>
    <definedName name="_xlnm.Print_Area" localSheetId="0">'APK DON 2025'!$B$2:$P$46</definedName>
    <definedName name="_xlnm.Print_Area" localSheetId="1">Loan!$B$2:$Q$25</definedName>
    <definedName name="เงิน">#REF!</definedName>
    <definedName name="เงิน_บาท">#REF!</definedName>
    <definedName name="เงินลงทุน">#REF!</definedName>
    <definedName name="เป็ด">#REF!</definedName>
    <definedName name="เอ">#REF!</definedName>
    <definedName name="แ305">#REF!</definedName>
    <definedName name="แผ่น1">#REF!</definedName>
    <definedName name="แผ่น2">#REF!</definedName>
    <definedName name="แผ่น3">#REF!</definedName>
    <definedName name="กกกกกกกกกก">#REF!</definedName>
    <definedName name="กด">#REF!</definedName>
    <definedName name="กดนหฟด">#REF!</definedName>
    <definedName name="คงเหลือ">#REF!</definedName>
    <definedName name="คงเหลือ_1">"#REF!"</definedName>
    <definedName name="คงเหลือ_2">"#REF!"</definedName>
    <definedName name="คงเหลือ_3">"#REF!"</definedName>
    <definedName name="คงเหลือ_4">"#REF!"</definedName>
    <definedName name="ค่าเสื่อม">#REF!</definedName>
    <definedName name="ซื้อเงินลงทุนQ146">#REF!</definedName>
    <definedName name="ดด">#REF!</definedName>
    <definedName name="ตินทุนขาย">#REF!</definedName>
    <definedName name="ตินทุนขาย_1">"#REF!"</definedName>
    <definedName name="ตินทุนขาย_2">"#REF!"</definedName>
    <definedName name="ตินทุนขาย_3">"#REF!"</definedName>
    <definedName name="ตินทุนขาย_4">"#REF!"</definedName>
    <definedName name="น้ำเชื้อ">#REF!</definedName>
    <definedName name="น้ำเชื้อ_1">"#REF!"</definedName>
    <definedName name="น้ำเชื้อ_2">"#REF!"</definedName>
    <definedName name="น้ำเชื้อ_3">"#REF!"</definedName>
    <definedName name="น้ำเชื้อ_4">"#REF!"</definedName>
    <definedName name="น้ำหนัก">#REF!</definedName>
    <definedName name="ปริมาณ">#REF!</definedName>
    <definedName name="พรีมิกซ์">#REF!</definedName>
    <definedName name="พรีมิกซ์_1">"#REF!"</definedName>
    <definedName name="พรีมิกซ์_2">"#REF!"</definedName>
    <definedName name="พรีมิกซ์_3">"#REF!"</definedName>
    <definedName name="พรีมิกซ์_4">"#REF!"</definedName>
    <definedName name="พันธุ์สัตว์">#REF!</definedName>
    <definedName name="พันธุ์สัตว์_1">"#REF!"</definedName>
    <definedName name="พันธุ์สัตว์_2">"#REF!"</definedName>
    <definedName name="พันธุ์สัตว์_3">"#REF!"</definedName>
    <definedName name="พันธุ์สัตว์_4">"#REF!"</definedName>
    <definedName name="ฟ">#REF!</definedName>
    <definedName name="ฟ1">#REF!</definedName>
    <definedName name="ฟ่1">#REF!</definedName>
    <definedName name="ฟฟ">#REF!</definedName>
    <definedName name="ยาเคมี">#REF!</definedName>
    <definedName name="ยาเคมี_1">"#REF!"</definedName>
    <definedName name="ยาเคมี_2">"#REF!"</definedName>
    <definedName name="ยาเคมี_3">"#REF!"</definedName>
    <definedName name="ยาเคมี_4">"#REF!"</definedName>
    <definedName name="รวม">#REF!</definedName>
    <definedName name="ร่วมT">#REF!</definedName>
    <definedName name="ระหว่างผลิต">#REF!</definedName>
    <definedName name="ระหว่างผลิต_1">"#REF!"</definedName>
    <definedName name="ระหว่างผลิต_2">"#REF!"</definedName>
    <definedName name="ระหว่างผลิต_3">"#REF!"</definedName>
    <definedName name="ระหว่างผลิต_4">"#REF!"</definedName>
    <definedName name="รายละเอียด">#REF!</definedName>
    <definedName name="วัตถุดิบ">#REF!</definedName>
    <definedName name="วัตถุดิบ_1">"#REF!"</definedName>
    <definedName name="วัตถุดิบ_2">"#REF!"</definedName>
    <definedName name="วัตถุดิบ_3">"#REF!"</definedName>
    <definedName name="วัตถุดิบ_4">"#REF!"</definedName>
    <definedName name="วันเดือนปี">#REF!</definedName>
    <definedName name="สรุปFS17">#REF!</definedName>
    <definedName name="สัญญา">#REF!</definedName>
    <definedName name="หน่วย">#REF!</definedName>
    <definedName name="二月净利">#REF!</definedName>
    <definedName name="产量A3">#REF!</definedName>
    <definedName name="仁寿区域地图">#REF!</definedName>
    <definedName name="公司名稱">#N/A</definedName>
    <definedName name="分">#REF!</definedName>
    <definedName name="分品">#REF!,#REF!,#REF!,#REF!,#REF!,#REF!,#REF!,#REF!,#REF!,#REF!,#REF!,#REF!</definedName>
    <definedName name="分品种">#REF!</definedName>
    <definedName name="利润">#REF!,#REF!,#REF!,#REF!,#REF!,#REF!,#REF!,#REF!,#REF!,#REF!,#REF!,#REF!</definedName>
    <definedName name="利潤">#REF!,#REF!,#REF!,#REF!,#REF!,#REF!,#REF!,#REF!,#REF!,#REF!,#REF!,#REF!</definedName>
    <definedName name="制造费用1">#REF!</definedName>
    <definedName name="单位利润1">#REF!,#REF!,#REF!,#REF!,#REF!,#REF!,#REF!,#REF!,#REF!,#REF!,#REF!,#REF!</definedName>
    <definedName name="单位利润1.xls">#REF!,#REF!,#REF!,#REF!,#REF!,#REF!,#REF!,#REF!,#REF!,#REF!,#REF!,#REF!</definedName>
    <definedName name="原料四">#REF!</definedName>
    <definedName name="双流东区销售区域图">#REF!</definedName>
    <definedName name="双流片区销售区域">#REF!</definedName>
    <definedName name="客戶">#N/A</definedName>
    <definedName name="封面">#REF!</definedName>
    <definedName name="损益表汇总1">#REF!</definedName>
    <definedName name="撒">#REF!</definedName>
    <definedName name="月热线">#REF!,#REF!,#REF!,#REF!,#REF!,#REF!,#REF!,#REF!,#REF!,#REF!,#REF!,#REF!</definedName>
    <definedName name="發票退回原因">#N/A</definedName>
    <definedName name="直">#REF!</definedName>
    <definedName name="种鱼料">#REF!</definedName>
    <definedName name="竞争厂家02月份主要品种价格表">#REF!</definedName>
    <definedName name="费用">#REF!</definedName>
    <definedName name="銷貨統計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J6" i="5" l="1"/>
  <c r="K21" i="1" l="1"/>
  <c r="J13" i="6" l="1"/>
  <c r="J14" i="6"/>
  <c r="I16" i="6"/>
  <c r="H15" i="6"/>
  <c r="M21" i="1" l="1"/>
  <c r="H21" i="1" l="1"/>
  <c r="H29" i="1"/>
  <c r="K29" i="1" l="1"/>
  <c r="J21" i="1" l="1"/>
  <c r="J46" i="1" l="1"/>
  <c r="G46" i="1"/>
  <c r="H46" i="1"/>
  <c r="I46" i="1"/>
  <c r="K46" i="1"/>
  <c r="L46" i="1"/>
  <c r="M46" i="1"/>
  <c r="F46" i="1"/>
  <c r="P42" i="1"/>
  <c r="E25" i="1" l="1"/>
  <c r="I21" i="1" l="1"/>
  <c r="J29" i="1" l="1"/>
  <c r="E21" i="5" l="1"/>
  <c r="G7" i="6" l="1"/>
  <c r="F29" i="6"/>
  <c r="F7" i="6"/>
  <c r="F10" i="6"/>
  <c r="F30" i="6" l="1"/>
  <c r="K8" i="1"/>
  <c r="F41" i="1" l="1"/>
  <c r="P41" i="1" l="1"/>
  <c r="I3" i="5" l="1"/>
  <c r="G16" i="6" l="1"/>
  <c r="G13" i="6"/>
  <c r="G10" i="6"/>
  <c r="G30" i="6" s="1"/>
  <c r="F16" i="6"/>
  <c r="F13" i="6"/>
  <c r="E16" i="6" l="1"/>
  <c r="E13" i="6"/>
  <c r="G40" i="1" l="1"/>
  <c r="F40" i="1" l="1"/>
  <c r="L8" i="1" l="1"/>
  <c r="E3" i="5" l="1"/>
  <c r="H3" i="1" l="1"/>
  <c r="H3" i="6"/>
  <c r="F3" i="5"/>
  <c r="B21" i="5"/>
  <c r="I3" i="6" l="1"/>
  <c r="I3" i="1"/>
  <c r="C21" i="5"/>
  <c r="D21" i="5"/>
  <c r="G21" i="5" l="1"/>
  <c r="L16" i="5" l="1"/>
  <c r="G3" i="5" l="1"/>
  <c r="J3" i="6" l="1"/>
  <c r="J3" i="1"/>
  <c r="G16" i="5"/>
  <c r="G39" i="1"/>
  <c r="K21" i="5" l="1"/>
  <c r="H8" i="1" l="1"/>
  <c r="I8" i="1"/>
  <c r="J8" i="1"/>
  <c r="P21" i="1" l="1"/>
  <c r="I21" i="5" l="1"/>
  <c r="H3" i="5" l="1"/>
  <c r="K3" i="6" l="1"/>
  <c r="K3" i="1"/>
  <c r="F21" i="5"/>
  <c r="P58" i="1" l="1"/>
  <c r="P54" i="1"/>
  <c r="P53" i="1" s="1"/>
  <c r="P50" i="1"/>
  <c r="P51" i="1"/>
  <c r="P49" i="1"/>
  <c r="E56" i="1"/>
  <c r="F56" i="1"/>
  <c r="G56" i="1"/>
  <c r="H56" i="1"/>
  <c r="I56" i="1"/>
  <c r="J56" i="1"/>
  <c r="K56" i="1"/>
  <c r="L56" i="1"/>
  <c r="M56" i="1"/>
  <c r="N56" i="1"/>
  <c r="O56" i="1"/>
  <c r="P56" i="1" l="1"/>
  <c r="P48" i="1"/>
  <c r="Q6" i="6" l="1"/>
  <c r="Q7" i="6"/>
  <c r="Q8" i="6"/>
  <c r="Q9" i="6"/>
  <c r="Q10" i="6"/>
  <c r="Q11" i="6"/>
  <c r="Q12" i="6"/>
  <c r="Q5" i="6"/>
  <c r="K17" i="6"/>
  <c r="F17" i="6"/>
  <c r="G17" i="6"/>
  <c r="I17" i="6"/>
  <c r="L17" i="6"/>
  <c r="M17" i="6"/>
  <c r="N17" i="6"/>
  <c r="O17" i="6"/>
  <c r="H17" i="6"/>
  <c r="E17" i="6" l="1"/>
  <c r="J17" i="6"/>
  <c r="Q17" i="6" l="1"/>
  <c r="P29" i="1" l="1"/>
  <c r="P46" i="1" s="1"/>
  <c r="L21" i="5" l="1"/>
  <c r="P9" i="1" l="1"/>
  <c r="J3" i="5" l="1"/>
  <c r="M3" i="1" l="1"/>
  <c r="M3" i="6"/>
  <c r="Q14" i="6"/>
  <c r="Q16" i="6"/>
  <c r="Q13" i="6"/>
  <c r="Q15" i="6"/>
  <c r="W19" i="6" l="1"/>
  <c r="V19" i="6"/>
  <c r="U19" i="6"/>
  <c r="S19" i="6"/>
  <c r="U17" i="6"/>
  <c r="S17" i="6"/>
  <c r="E8" i="1" l="1"/>
  <c r="J21" i="5" l="1"/>
  <c r="E46" i="1"/>
  <c r="D3" i="5" l="1"/>
  <c r="K3" i="5"/>
  <c r="L3" i="5"/>
  <c r="B3" i="5"/>
  <c r="E3" i="6" l="1"/>
  <c r="E3" i="1"/>
  <c r="O3" i="6"/>
  <c r="N3" i="6"/>
  <c r="L3" i="6"/>
  <c r="G3" i="6"/>
  <c r="P40" i="1" l="1"/>
  <c r="F39" i="1"/>
  <c r="E7" i="1" l="1"/>
  <c r="F8" i="1"/>
  <c r="G8" i="1"/>
  <c r="B16" i="5" l="1"/>
  <c r="E60" i="1" l="1"/>
  <c r="E6" i="1" l="1"/>
  <c r="P25" i="1"/>
  <c r="P39" i="1" l="1"/>
  <c r="H21" i="5"/>
  <c r="H60" i="1" l="1"/>
  <c r="H6" i="1" l="1"/>
  <c r="D16" i="5"/>
  <c r="E16" i="5"/>
  <c r="F16" i="5"/>
  <c r="H16" i="5"/>
  <c r="I16" i="5"/>
  <c r="J16" i="5"/>
  <c r="K16" i="5"/>
  <c r="C16" i="5"/>
  <c r="M8" i="1"/>
  <c r="N8" i="1"/>
  <c r="O8" i="1"/>
  <c r="G7" i="1"/>
  <c r="H7" i="1"/>
  <c r="I7" i="1"/>
  <c r="J7" i="1"/>
  <c r="K7" i="1"/>
  <c r="L7" i="1"/>
  <c r="M7" i="1"/>
  <c r="N7" i="1"/>
  <c r="O7" i="1"/>
  <c r="I60" i="1"/>
  <c r="F7" i="1"/>
  <c r="G3" i="1"/>
  <c r="G60" i="1" s="1"/>
  <c r="J60" i="1"/>
  <c r="L3" i="1"/>
  <c r="L60" i="1" s="1"/>
  <c r="N3" i="1"/>
  <c r="N60" i="1" s="1"/>
  <c r="O3" i="1"/>
  <c r="O60" i="1" s="1"/>
  <c r="C3" i="5"/>
  <c r="O46" i="1"/>
  <c r="N46" i="1"/>
  <c r="P18" i="1"/>
  <c r="P13" i="1"/>
  <c r="P12" i="1"/>
  <c r="P11" i="1"/>
  <c r="M3" i="5" l="1"/>
  <c r="M16" i="5"/>
  <c r="M60" i="1"/>
  <c r="J6" i="1"/>
  <c r="L6" i="1"/>
  <c r="O6" i="1"/>
  <c r="G6" i="1"/>
  <c r="N6" i="1"/>
  <c r="M6" i="1"/>
  <c r="F3" i="6"/>
  <c r="Q3" i="6" s="1"/>
  <c r="F3" i="1"/>
  <c r="F60" i="1" s="1"/>
  <c r="K60" i="1"/>
  <c r="I6" i="1"/>
  <c r="P3" i="1" l="1"/>
  <c r="P60" i="1"/>
  <c r="K6" i="1"/>
  <c r="F6" i="1"/>
  <c r="P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Rogozhina Svetlana</author>
    <author>Dogadina Irina</author>
  </authors>
  <commentList>
    <comment ref="E8" authorId="0" shapeId="0" xr:uid="{B1530CC6-37F1-479F-977A-9CC2D152F700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3,5 млн</t>
        </r>
      </text>
    </comment>
    <comment ref="F8" authorId="0" shapeId="0" xr:uid="{32207ED6-162F-48AA-BC00-6190F4FFC175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1,5 млн</t>
        </r>
      </text>
    </comment>
    <comment ref="G8" authorId="0" shapeId="0" xr:uid="{4AB1EA3F-7DF3-4E10-95B0-9BB6A21D127E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5 млн</t>
        </r>
      </text>
    </comment>
    <comment ref="H8" authorId="1" shapeId="0" xr:uid="{E86FA993-5A3D-4F39-851F-87EE49FDCD97}">
      <text>
        <r>
          <rPr>
            <b/>
            <sz val="9"/>
            <color indexed="81"/>
            <rFont val="Tahoma"/>
            <family val="2"/>
            <charset val="204"/>
          </rPr>
          <t>Dogadina Irina:</t>
        </r>
        <r>
          <rPr>
            <sz val="9"/>
            <color indexed="81"/>
            <rFont val="Tahoma"/>
            <family val="2"/>
            <charset val="204"/>
          </rPr>
          <t xml:space="preserve">
172 млн
</t>
        </r>
      </text>
    </comment>
    <comment ref="I8" authorId="0" shapeId="0" xr:uid="{B3CB8ED9-B818-4DAD-938F-2109613B9692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120 млн</t>
        </r>
      </text>
    </comment>
    <comment ref="J8" authorId="0" shapeId="0" xr:uid="{73FCC628-1BDD-41C6-B73E-5B7FECA87B49}">
      <text>
        <r>
          <rPr>
            <b/>
            <sz val="9"/>
            <color indexed="81"/>
            <rFont val="Tahoma"/>
            <charset val="1"/>
          </rPr>
          <t>Rogozhina Svetlana:</t>
        </r>
        <r>
          <rPr>
            <sz val="9"/>
            <color indexed="81"/>
            <rFont val="Tahoma"/>
            <charset val="1"/>
          </rPr>
          <t xml:space="preserve">
11 млн</t>
        </r>
      </text>
    </comment>
    <comment ref="K8" authorId="0" shapeId="0" xr:uid="{0B79A8FB-4A88-423D-9881-F7884DEF342C}">
      <text>
        <r>
          <rPr>
            <b/>
            <sz val="9"/>
            <color indexed="81"/>
            <rFont val="Tahoma"/>
            <charset val="1"/>
          </rPr>
          <t>Rogozhina Svetlana:</t>
        </r>
        <r>
          <rPr>
            <sz val="9"/>
            <color indexed="81"/>
            <rFont val="Tahoma"/>
            <charset val="1"/>
          </rPr>
          <t xml:space="preserve">
28,8 млн</t>
        </r>
      </text>
    </comment>
    <comment ref="M8" authorId="0" shapeId="0" xr:uid="{2722047D-EB53-4D67-BDF3-2B90E5BAE78B}">
      <text>
        <r>
          <rPr>
            <b/>
            <sz val="9"/>
            <color indexed="81"/>
            <rFont val="Tahoma"/>
            <charset val="1"/>
          </rPr>
          <t>Rogozhina Svetlana:</t>
        </r>
        <r>
          <rPr>
            <sz val="9"/>
            <color indexed="81"/>
            <rFont val="Tahoma"/>
            <charset val="1"/>
          </rPr>
          <t xml:space="preserve">
10 млн</t>
        </r>
      </text>
    </comment>
    <comment ref="O8" authorId="0" shapeId="0" xr:uid="{FB1507C3-89A0-47A9-BC95-5F985AF48943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2 млн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Rogozhina Svetlana</author>
  </authors>
  <commentList>
    <comment ref="B13" authorId="0" shapeId="0" xr:uid="{F4A23D3C-35BA-4C00-9905-FC2436602068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20.08</t>
        </r>
      </text>
    </comment>
    <comment ref="C13" authorId="0" shapeId="0" xr:uid="{2D1D5345-5E57-4E55-B7C8-82F46E1A6DCC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22.08</t>
        </r>
      </text>
    </comment>
    <comment ref="D13" authorId="0" shapeId="0" xr:uid="{27552A9D-D56C-42DA-8E21-2C4E9CCDA569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22.08</t>
        </r>
      </text>
    </comment>
    <comment ref="L13" authorId="0" shapeId="0" xr:uid="{49D663A7-8172-49C9-99FC-CCA10376128A}">
      <text>
        <r>
          <rPr>
            <b/>
            <sz val="9"/>
            <color indexed="81"/>
            <rFont val="Tahoma"/>
            <family val="2"/>
            <charset val="204"/>
          </rPr>
          <t>Rogozhina Svetlana:</t>
        </r>
        <r>
          <rPr>
            <sz val="9"/>
            <color indexed="81"/>
            <rFont val="Tahoma"/>
            <family val="2"/>
            <charset val="204"/>
          </rPr>
          <t xml:space="preserve">
до 15.08</t>
        </r>
      </text>
    </comment>
  </commentList>
</comments>
</file>

<file path=xl/sharedStrings.xml><?xml version="1.0" encoding="utf-8"?>
<sst xmlns="http://schemas.openxmlformats.org/spreadsheetml/2006/main" count="140" uniqueCount="98">
  <si>
    <t>Kornevo</t>
  </si>
  <si>
    <t>FC</t>
  </si>
  <si>
    <t>RBPI</t>
  </si>
  <si>
    <t>Cash in Bank</t>
  </si>
  <si>
    <t>Ruble</t>
  </si>
  <si>
    <t>Deposit Interest rate</t>
  </si>
  <si>
    <t>USD</t>
  </si>
  <si>
    <t>EURO</t>
  </si>
  <si>
    <t>Total Loan</t>
  </si>
  <si>
    <t>/ Денежные средства на счетах банка</t>
  </si>
  <si>
    <t>Currency / Валюта</t>
  </si>
  <si>
    <t>Subsidy Loan / Субсидируемые кредиты</t>
  </si>
  <si>
    <t>A) Short Term Loan / Краткосрочные кредиты</t>
  </si>
  <si>
    <t>Loan / Кредиты банков</t>
  </si>
  <si>
    <t>Interest rate / % ставка</t>
  </si>
  <si>
    <t>expired (месяц год погашения)</t>
  </si>
  <si>
    <t>Other Loan / Несубсидируемые кредиты</t>
  </si>
  <si>
    <t>В) Long term loan / Долгосрочные кредиты</t>
  </si>
  <si>
    <t>Description/ Название компании</t>
  </si>
  <si>
    <t>Total / Итого</t>
  </si>
  <si>
    <t>Unit : M.RUB / Млн. Руб.</t>
  </si>
  <si>
    <t>2.3 Inercompany Group Loan / Кредиты от связанных сторон (RBPI Group, CPF Group) (внутригрупповые займы не показываются)</t>
  </si>
  <si>
    <t>Agro-Sojuz</t>
  </si>
  <si>
    <t>Mjaso-Sojuz</t>
  </si>
  <si>
    <t>Alekseevsky Bekon</t>
  </si>
  <si>
    <t>Donskoy Bekon</t>
  </si>
  <si>
    <t>Alekseevskiy Kombikormovy Zavod</t>
  </si>
  <si>
    <t>Severnaya Poultry Farm (CPF Group)</t>
  </si>
  <si>
    <t>Agro-Oskol</t>
  </si>
  <si>
    <t>Agro-Ostrogorzhsk</t>
  </si>
  <si>
    <t>MPK Belgorod</t>
  </si>
  <si>
    <t>Chochol Trostjanka</t>
  </si>
  <si>
    <t>Deposit overnight / Ставка ночного депозита</t>
  </si>
  <si>
    <t>Ставка ночного депозита</t>
  </si>
  <si>
    <t xml:space="preserve">Ставка депозита </t>
  </si>
  <si>
    <t>платежи</t>
  </si>
  <si>
    <t>поступления</t>
  </si>
  <si>
    <t>остаток</t>
  </si>
  <si>
    <t>RBPI Voronezh</t>
  </si>
  <si>
    <t>11.31</t>
  </si>
  <si>
    <t>9,85-12,01%</t>
  </si>
  <si>
    <t>Stesha (CPF Group)</t>
  </si>
  <si>
    <t>Promissory notes pledged (векселя в залоге)</t>
  </si>
  <si>
    <t xml:space="preserve">Deposit Interest rate / Ставка депозита </t>
  </si>
  <si>
    <t>Total</t>
  </si>
  <si>
    <t>September</t>
  </si>
  <si>
    <t>October</t>
  </si>
  <si>
    <t>November</t>
  </si>
  <si>
    <t>December</t>
  </si>
  <si>
    <t>Loan repayment schedule/ График погашения кредитов</t>
  </si>
  <si>
    <t>Free cash/ Свободные денежные средства</t>
  </si>
  <si>
    <t>БСПБ</t>
  </si>
  <si>
    <t>Alekseevsky 
Bekon</t>
  </si>
  <si>
    <t>ГПБ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</si>
  <si>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</si>
  <si>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</si>
  <si>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</si>
  <si>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</si>
  <si>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</si>
  <si>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</si>
  <si>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</si>
  <si>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</si>
  <si>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07.02.</t>
  </si>
  <si>
    <t>Short Loan repayment</t>
  </si>
  <si>
    <t>15.02.</t>
  </si>
  <si>
    <t>16.02.</t>
  </si>
  <si>
    <t>Long Loan repayment</t>
  </si>
  <si>
    <t>26.02.</t>
  </si>
  <si>
    <t>Total Loan repayment</t>
  </si>
  <si>
    <t>Free cash</t>
  </si>
  <si>
    <t>minimum balance</t>
  </si>
  <si>
    <t>Modern 
solutions</t>
  </si>
  <si>
    <t>Сбер Белгород</t>
  </si>
  <si>
    <t>Сбер Воронеж</t>
  </si>
  <si>
    <t>закрыт</t>
  </si>
  <si>
    <t>12.25-12.28</t>
  </si>
  <si>
    <t>Расшифровка</t>
  </si>
  <si>
    <t>CPFO (CPF Group)</t>
  </si>
  <si>
    <t>10,50%-11,00%</t>
  </si>
  <si>
    <t xml:space="preserve"> </t>
  </si>
  <si>
    <t>10.25-04.26</t>
  </si>
  <si>
    <t>08.25-03.26</t>
  </si>
  <si>
    <t>02.26-05.26</t>
  </si>
  <si>
    <t>12.25-05.26</t>
  </si>
  <si>
    <t>RBPI Partner East (CPF Group)</t>
  </si>
  <si>
    <t>10,50-14,00%</t>
  </si>
  <si>
    <t>10,50%-14,00%</t>
  </si>
  <si>
    <t>09.25-07.26</t>
  </si>
  <si>
    <t>10.25-01.26</t>
  </si>
  <si>
    <t>20,81-23,80%</t>
  </si>
  <si>
    <t>7,4-11,00%</t>
  </si>
  <si>
    <t>01.26-03.26</t>
  </si>
  <si>
    <t>21,5-22,65%</t>
  </si>
  <si>
    <t>22,15-23,60%</t>
  </si>
  <si>
    <t>03.26</t>
  </si>
  <si>
    <t>09.25-10.29</t>
  </si>
  <si>
    <t>10,43-16,99</t>
  </si>
  <si>
    <t>20,81-21,80%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</si>
</sst>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41" formatCode="_-* #,##0_-;\-* #,##0_-;_-* &quot;-&quot;_-;_-@_-"/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#,##0.0_);\(#,##0.0\)"/>
    <numFmt numFmtId="173" formatCode="#,##0.000_);\(#,##0.000\)"/>
    <numFmt numFmtId="174" formatCode="_ * #,##0_ ;_ * \-#,##0_ ;_ * &quot;-&quot;_ ;_ @_ "/>
    <numFmt numFmtId="175" formatCode="_ * #,##0.00_ ;_ * \-#,##0.00_ ;_ * &quot;-&quot;??_ ;_ @_ "/>
    <numFmt numFmtId="176" formatCode="\t&quot;$&quot;#,##0_);[Red]\(\t&quot;$&quot;#,##0\)"/>
    <numFmt numFmtId="177" formatCode="\t&quot;฿&quot;#,##0_);[Red]\(\t&quot;฿&quot;#,##0\)"/>
    <numFmt numFmtId="178" formatCode="_-* #,##0_р_._-;\-* #,##0_р_._-;_-* &quot;-&quot;_р_._-;_-@_-"/>
    <numFmt numFmtId="179" formatCode="_-* #,##0\ _T_L_-;\-* #,##0\ _T_L_-;_-* &quot;-&quot;\ _T_L_-;_-@_-"/>
    <numFmt numFmtId="180" formatCode="#,##0\ \ ;\(#,##0\)\ ;\—\ \ \ \ "/>
    <numFmt numFmtId="181" formatCode="0.00_)"/>
    <numFmt numFmtId="182" formatCode="#,##0.000"/>
    <numFmt numFmtId="183" formatCode="[$-1070000]d/m/yy;@"/>
    <numFmt numFmtId="184" formatCode="#,##0.000;[Red]\-#,##0.000"/>
    <numFmt numFmtId="185" formatCode="#,##0.00;[Red]\(#,##0.000\)"/>
    <numFmt numFmtId="186" formatCode="#,##0;[Red]\(#,##0\)"/>
    <numFmt numFmtId="187" formatCode="0.0%"/>
    <numFmt numFmtId="188" formatCode="_(&quot;฿&quot;* #,##0.00_);_(&quot;฿&quot;* \(#,##0.00\);_(&quot;฿&quot;* &quot;-&quot;??_);_(@_)"/>
    <numFmt numFmtId="189" formatCode="_-&quot;฿&quot;* #,##0.00_-;\-&quot;฿&quot;* #,##0.00_-;_-&quot;฿&quot;* &quot;-&quot;??_-;_-@_-"/>
    <numFmt numFmtId="190" formatCode="#,##0.0000"/>
    <numFmt numFmtId="191" formatCode="_(* #,##0_);_(* \(#,##0\);_(* &quot;-&quot;??_);_(@_)"/>
    <numFmt numFmtId="192" formatCode="dd\-mmm\-yy_)"/>
    <numFmt numFmtId="193" formatCode="#,##0.00\ &quot;F&quot;;\-#,##0.00\ &quot;F&quot;"/>
    <numFmt numFmtId="194" formatCode="\$#,##0\ ;\(\$#,##0\)"/>
    <numFmt numFmtId="195" formatCode="#,##0\ &quot; &quot;;\(#,##0\)\ ;&quot;—&quot;&quot; &quot;&quot; &quot;&quot; &quot;&quot; &quot;"/>
    <numFmt numFmtId="196" formatCode="#,##0.0000_);[Red]\(#,##0.0000\)"/>
    <numFmt numFmtId="197" formatCode="&quot;฿&quot;#,##0;\-&quot;฿&quot;#,##0"/>
    <numFmt numFmtId="198" formatCode="&quot;฿&quot;#,##0_);\(&quot;฿&quot;#,##0\)"/>
    <numFmt numFmtId="199" formatCode="&quot;\&quot;#,##0;[Red]&quot;\&quot;&quot;\&quot;\-#,##0"/>
    <numFmt numFmtId="200" formatCode="&quot;\&quot;#,##0.00;[Red]&quot;\&quot;\-#,##0.00"/>
    <numFmt numFmtId="201" formatCode="&quot;\&quot;#,##0;[Red]&quot;\&quot;\-#,##0"/>
    <numFmt numFmtId="202" formatCode="#,##0.00000_);\(#,##0.00000\)"/>
    <numFmt numFmtId="203" formatCode="&quot;$&quot;#,##0;[Red]\-&quot;$&quot;#,##0"/>
    <numFmt numFmtId="204" formatCode="#,##0.000000_);\(#,##0.000000\)"/>
    <numFmt numFmtId="205" formatCode="0.0000"/>
    <numFmt numFmtId="206" formatCode="_-* #,##0.00\ [$₽-419]_-;\-* #,##0.00\ [$₽-419]_-;_-* &quot;-&quot;??\ [$₽-419]_-;_-@_-"/>
    <numFmt numFmtId="207" formatCode="#,##0,,,"/>
    <numFmt numFmtId="208" formatCode="_-* #,##0.00\ _₽_-;\-* #,##0.00\ _₽_-;_-* &quot;-&quot;??\ _₽_-;_-@_-"/>
    <numFmt numFmtId="209" formatCode="0_ ;\-0\ "/>
    <numFmt numFmtId="210" formatCode="#,##0.000;\-#,##0.000"/>
    <numFmt numFmtId="211" formatCode="#,##0.0;\-#,##0.0"/>
  </numFmts>
  <fonts count="18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11"/>
      <color indexed="20"/>
      <name val="????"/>
      <family val="1"/>
      <charset val="222"/>
    </font>
    <font>
      <sz val="11"/>
      <color indexed="60"/>
      <name val="????"/>
      <family val="1"/>
      <charset val="222"/>
    </font>
    <font>
      <b/>
      <sz val="15"/>
      <color indexed="56"/>
      <name val="????"/>
      <family val="1"/>
      <charset val="136"/>
    </font>
    <font>
      <b/>
      <sz val="13"/>
      <color indexed="56"/>
      <name val="????"/>
      <family val="1"/>
      <charset val="136"/>
    </font>
    <font>
      <b/>
      <sz val="11"/>
      <color indexed="56"/>
      <name val="????"/>
      <family val="1"/>
      <charset val="136"/>
    </font>
    <font>
      <u/>
      <sz val="12"/>
      <color indexed="12"/>
      <name val="??"/>
      <family val="2"/>
      <charset val="134"/>
    </font>
    <font>
      <sz val="11"/>
      <color indexed="52"/>
      <name val="????"/>
      <family val="1"/>
      <charset val="222"/>
    </font>
    <font>
      <sz val="10"/>
      <name val="Helv"/>
      <family val="2"/>
      <charset val="222"/>
    </font>
    <font>
      <sz val="12"/>
      <color indexed="52"/>
      <name val="????"/>
      <family val="1"/>
      <charset val="136"/>
    </font>
    <font>
      <sz val="11"/>
      <color indexed="9"/>
      <name val="????"/>
      <family val="1"/>
      <charset val="222"/>
    </font>
    <font>
      <sz val="12"/>
      <name val="Times New Roman"/>
      <family val="1"/>
      <charset val="222"/>
    </font>
    <font>
      <sz val="12"/>
      <name val="??"/>
      <family val="2"/>
      <charset val="134"/>
    </font>
    <font>
      <sz val="12"/>
      <color indexed="9"/>
      <name val="????"/>
      <family val="1"/>
      <charset val="136"/>
    </font>
    <font>
      <sz val="14"/>
      <name val="AngsanaUPC"/>
      <family val="1"/>
      <charset val="222"/>
    </font>
    <font>
      <sz val="10"/>
      <name val="Arial"/>
      <family val="2"/>
    </font>
    <font>
      <sz val="14"/>
      <name val="Cordia New"/>
      <family val="2"/>
    </font>
    <font>
      <sz val="11"/>
      <color indexed="8"/>
      <name val="????"/>
      <family val="1"/>
      <charset val="222"/>
    </font>
    <font>
      <sz val="12"/>
      <color indexed="8"/>
      <name val="????"/>
      <family val="1"/>
      <charset val="136"/>
    </font>
    <font>
      <sz val="11"/>
      <color indexed="8"/>
      <name val="Calibri"/>
      <family val="2"/>
    </font>
    <font>
      <sz val="11"/>
      <color indexed="8"/>
      <name val="Tahoma"/>
      <family val="2"/>
      <charset val="222"/>
    </font>
    <font>
      <sz val="11"/>
      <color indexed="8"/>
      <name val="宋体"/>
      <family val="2"/>
      <charset val="134"/>
    </font>
    <font>
      <sz val="11"/>
      <color indexed="8"/>
      <name val="新細明體"/>
      <family val="1"/>
    </font>
    <font>
      <sz val="12"/>
      <color indexed="8"/>
      <name val="新細明體"/>
      <family val="1"/>
      <charset val="136"/>
    </font>
    <font>
      <sz val="11"/>
      <color indexed="9"/>
      <name val="Calibri"/>
      <family val="2"/>
    </font>
    <font>
      <sz val="11"/>
      <color indexed="9"/>
      <name val="Tahoma"/>
      <family val="2"/>
      <charset val="222"/>
    </font>
    <font>
      <sz val="11"/>
      <color theme="0"/>
      <name val="Calibri"/>
      <family val="2"/>
      <charset val="204"/>
      <scheme val="minor"/>
    </font>
    <font>
      <sz val="11"/>
      <color indexed="9"/>
      <name val="宋体"/>
      <family val="2"/>
      <charset val="134"/>
    </font>
    <font>
      <sz val="11"/>
      <color indexed="9"/>
      <name val="新細明體"/>
      <family val="1"/>
    </font>
    <font>
      <sz val="12"/>
      <color indexed="9"/>
      <name val="新細明體"/>
      <family val="1"/>
      <charset val="136"/>
    </font>
    <font>
      <sz val="11"/>
      <color indexed="20"/>
      <name val="Calibri"/>
      <family val="2"/>
    </font>
    <font>
      <sz val="11"/>
      <color indexed="20"/>
      <name val="Tahoma"/>
      <family val="2"/>
      <charset val="222"/>
    </font>
    <font>
      <sz val="11"/>
      <color rgb="FF9C0006"/>
      <name val="Calibri"/>
      <family val="2"/>
      <charset val="204"/>
      <scheme val="minor"/>
    </font>
    <font>
      <sz val="10"/>
      <name val="MS Sans Serif"/>
      <family val="2"/>
    </font>
    <font>
      <b/>
      <sz val="11"/>
      <color indexed="52"/>
      <name val="Calibri"/>
      <family val="2"/>
    </font>
    <font>
      <b/>
      <sz val="11"/>
      <color indexed="53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rgb="FFFA7D00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1"/>
      <color indexed="9"/>
      <name val="Tahoma"/>
      <family val="2"/>
      <charset val="222"/>
    </font>
    <font>
      <b/>
      <sz val="11"/>
      <color theme="0"/>
      <name val="Calibri"/>
      <family val="2"/>
      <charset val="204"/>
      <scheme val="minor"/>
    </font>
    <font>
      <sz val="16"/>
      <name val="BrowalliaUPC"/>
      <family val="2"/>
      <charset val="222"/>
    </font>
    <font>
      <sz val="12"/>
      <name val="新細明體"/>
      <family val="1"/>
      <charset val="136"/>
    </font>
    <font>
      <sz val="10"/>
      <color indexed="8"/>
      <name val="Arial"/>
      <family val="2"/>
      <charset val="222"/>
    </font>
    <font>
      <sz val="14"/>
      <color indexed="24"/>
      <name val="TharntipUPC"/>
      <family val="2"/>
      <charset val="222"/>
    </font>
    <font>
      <i/>
      <sz val="11"/>
      <color indexed="23"/>
      <name val="Calibri"/>
      <family val="2"/>
    </font>
    <font>
      <i/>
      <sz val="11"/>
      <color indexed="23"/>
      <name val="Tahoma"/>
      <family val="2"/>
      <charset val="222"/>
    </font>
    <font>
      <i/>
      <sz val="11"/>
      <color rgb="FF7F7F7F"/>
      <name val="Calibri"/>
      <family val="2"/>
      <charset val="204"/>
      <scheme val="minor"/>
    </font>
    <font>
      <sz val="12"/>
      <name val="Arial"/>
      <family val="2"/>
    </font>
    <font>
      <sz val="11"/>
      <name val="Times New Roman"/>
      <family val="1"/>
    </font>
    <font>
      <sz val="11"/>
      <color indexed="17"/>
      <name val="Calibri"/>
      <family val="2"/>
    </font>
    <font>
      <sz val="11"/>
      <color indexed="17"/>
      <name val="Tahoma"/>
      <family val="2"/>
      <charset val="222"/>
    </font>
    <font>
      <sz val="11"/>
      <color rgb="FF006100"/>
      <name val="Calibri"/>
      <family val="2"/>
      <charset val="204"/>
      <scheme val="minor"/>
    </font>
    <font>
      <sz val="8"/>
      <name val="Arial"/>
      <family val="2"/>
    </font>
    <font>
      <b/>
      <sz val="12"/>
      <name val="Arial"/>
      <family val="2"/>
    </font>
    <font>
      <b/>
      <sz val="24"/>
      <color indexed="24"/>
      <name val="TharntipUPC"/>
      <family val="2"/>
      <charset val="222"/>
    </font>
    <font>
      <b/>
      <sz val="15"/>
      <color indexed="62"/>
      <name val="Tahoma"/>
      <family val="2"/>
      <charset val="222"/>
    </font>
    <font>
      <b/>
      <sz val="15"/>
      <color theme="3"/>
      <name val="Calibri"/>
      <family val="2"/>
      <charset val="204"/>
      <scheme val="minor"/>
    </font>
    <font>
      <b/>
      <sz val="16"/>
      <color indexed="24"/>
      <name val="TharntipUPC"/>
      <family val="2"/>
      <charset val="222"/>
    </font>
    <font>
      <b/>
      <sz val="13"/>
      <color indexed="62"/>
      <name val="Tahoma"/>
      <family val="2"/>
      <charset val="222"/>
    </font>
    <font>
      <b/>
      <sz val="13"/>
      <color theme="3"/>
      <name val="Calibri"/>
      <family val="2"/>
      <charset val="204"/>
      <scheme val="minor"/>
    </font>
    <font>
      <b/>
      <sz val="11"/>
      <color indexed="62"/>
      <name val="Calibri"/>
      <family val="2"/>
    </font>
    <font>
      <b/>
      <sz val="11"/>
      <color indexed="62"/>
      <name val="Tahoma"/>
      <family val="2"/>
      <charset val="222"/>
    </font>
    <font>
      <b/>
      <sz val="11"/>
      <color theme="3"/>
      <name val="Calibri"/>
      <family val="2"/>
      <charset val="204"/>
      <scheme val="minor"/>
    </font>
    <font>
      <u/>
      <sz val="14"/>
      <color indexed="12"/>
      <name val="Cordia New"/>
      <family val="2"/>
    </font>
    <font>
      <sz val="11"/>
      <color indexed="62"/>
      <name val="Calibri"/>
      <family val="2"/>
    </font>
    <font>
      <sz val="11"/>
      <color rgb="FF3F3F76"/>
      <name val="Calibri"/>
      <family val="2"/>
      <charset val="204"/>
      <scheme val="minor"/>
    </font>
    <font>
      <sz val="11"/>
      <color indexed="62"/>
      <name val="Tahoma"/>
      <family val="2"/>
      <charset val="222"/>
    </font>
    <font>
      <b/>
      <sz val="10"/>
      <name val="Book Antiqua"/>
      <family val="1"/>
    </font>
    <font>
      <sz val="10"/>
      <name val="Courier"/>
      <family val="3"/>
    </font>
    <font>
      <sz val="11"/>
      <color indexed="52"/>
      <name val="Calibri"/>
      <family val="2"/>
    </font>
    <font>
      <sz val="11"/>
      <color indexed="53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rgb="FFFA7D00"/>
      <name val="Calibri"/>
      <family val="2"/>
      <charset val="204"/>
      <scheme val="minor"/>
    </font>
    <font>
      <sz val="11"/>
      <color indexed="60"/>
      <name val="Calibri"/>
      <family val="2"/>
    </font>
    <font>
      <sz val="11"/>
      <color indexed="60"/>
      <name val="Tahoma"/>
      <family val="2"/>
      <charset val="222"/>
    </font>
    <font>
      <sz val="11"/>
      <color rgb="FF9C6500"/>
      <name val="Calibri"/>
      <family val="2"/>
      <charset val="204"/>
      <scheme val="minor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8"/>
      <name val="AngsanaUPC"/>
      <family val="1"/>
      <charset val="222"/>
    </font>
    <font>
      <sz val="10"/>
      <color theme="1"/>
      <name val="Tahoma"/>
      <family val="2"/>
      <charset val="222"/>
    </font>
    <font>
      <b/>
      <i/>
      <sz val="8"/>
      <name val="Book Antiqua"/>
      <family val="1"/>
    </font>
    <font>
      <b/>
      <sz val="14"/>
      <name val="EucrosiaUPC"/>
      <family val="1"/>
      <charset val="222"/>
    </font>
    <font>
      <sz val="10"/>
      <name val="Book Antiqua"/>
      <family val="1"/>
    </font>
    <font>
      <b/>
      <sz val="11"/>
      <color indexed="63"/>
      <name val="Calibri"/>
      <family val="2"/>
    </font>
    <font>
      <b/>
      <sz val="11"/>
      <color indexed="63"/>
      <name val="Tahoma"/>
      <family val="2"/>
      <charset val="222"/>
    </font>
    <font>
      <b/>
      <sz val="11"/>
      <color rgb="FF3F3F3F"/>
      <name val="Calibri"/>
      <family val="2"/>
      <charset val="204"/>
      <scheme val="minor"/>
    </font>
    <font>
      <sz val="12"/>
      <color indexed="8"/>
      <name val="Tahoma"/>
      <family val="2"/>
      <charset val="136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4"/>
      <name val="Arial Narrow"/>
      <family val="2"/>
    </font>
    <font>
      <sz val="9"/>
      <name val="Arial"/>
      <family val="2"/>
    </font>
    <font>
      <b/>
      <sz val="18"/>
      <color indexed="62"/>
      <name val="Cambria"/>
      <family val="2"/>
    </font>
    <font>
      <b/>
      <sz val="18"/>
      <color indexed="62"/>
      <name val="Tahoma"/>
      <family val="2"/>
      <charset val="222"/>
    </font>
    <font>
      <b/>
      <sz val="18"/>
      <color theme="3"/>
      <name val="Cambria"/>
      <family val="2"/>
      <charset val="204"/>
      <scheme val="major"/>
    </font>
    <font>
      <b/>
      <sz val="11"/>
      <color indexed="8"/>
      <name val="Tahoma"/>
      <family val="2"/>
      <charset val="222"/>
    </font>
    <font>
      <b/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</font>
    <font>
      <sz val="11"/>
      <color indexed="10"/>
      <name val="Tahoma"/>
      <family val="2"/>
      <charset val="222"/>
    </font>
    <font>
      <sz val="11"/>
      <color rgb="FFFF0000"/>
      <name val="Calibri"/>
      <family val="2"/>
      <charset val="204"/>
      <scheme val="minor"/>
    </font>
    <font>
      <sz val="10"/>
      <color indexed="8"/>
      <name val="Tahoma"/>
      <family val="2"/>
      <charset val="222"/>
    </font>
    <font>
      <u/>
      <sz val="14"/>
      <color indexed="12"/>
      <name val="AngsanaUPC"/>
      <family val="1"/>
      <charset val="222"/>
    </font>
    <font>
      <u/>
      <sz val="14"/>
      <color indexed="12"/>
      <name val="CordiaUPC"/>
      <family val="2"/>
    </font>
    <font>
      <b/>
      <sz val="18"/>
      <color indexed="56"/>
      <name val="Tahoma"/>
      <family val="2"/>
    </font>
    <font>
      <u/>
      <sz val="14"/>
      <color indexed="36"/>
      <name val="AngsanaUPC"/>
      <family val="1"/>
      <charset val="222"/>
    </font>
    <font>
      <sz val="12"/>
      <name val="นูลมรผ"/>
      <family val="2"/>
    </font>
    <font>
      <sz val="14"/>
      <name val="EucrosiaUPC"/>
      <family val="1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2"/>
      <name val="冼极"/>
      <family val="2"/>
      <charset val="134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color indexed="60"/>
      <name val="新細明體"/>
      <family val="1"/>
      <charset val="136"/>
    </font>
    <font>
      <sz val="12"/>
      <name val="宋体"/>
      <family val="2"/>
      <charset val="134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20"/>
      <name val="Calibri"/>
      <family val="2"/>
    </font>
    <font>
      <sz val="11"/>
      <color indexed="17"/>
      <name val="新細明體"/>
      <family val="1"/>
    </font>
    <font>
      <sz val="12"/>
      <color indexed="17"/>
      <name val="Calibri"/>
      <family val="2"/>
    </font>
    <font>
      <sz val="11"/>
      <color indexed="17"/>
      <name val="宋体"/>
      <family val="2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2"/>
      <charset val="134"/>
    </font>
    <font>
      <sz val="11"/>
      <color indexed="20"/>
      <name val="新細明體"/>
      <family val="1"/>
    </font>
    <font>
      <b/>
      <sz val="18"/>
      <color indexed="56"/>
      <name val="宋体"/>
      <family val="2"/>
      <charset val="134"/>
    </font>
    <font>
      <b/>
      <sz val="15"/>
      <color indexed="56"/>
      <name val="宋体"/>
      <family val="2"/>
      <charset val="134"/>
    </font>
    <font>
      <b/>
      <sz val="15"/>
      <color indexed="56"/>
      <name val="新細明體"/>
      <family val="1"/>
    </font>
    <font>
      <b/>
      <sz val="13"/>
      <color indexed="56"/>
      <name val="宋体"/>
      <family val="2"/>
      <charset val="134"/>
    </font>
    <font>
      <b/>
      <sz val="13"/>
      <color indexed="56"/>
      <name val="新細明體"/>
      <family val="1"/>
    </font>
    <font>
      <b/>
      <sz val="11"/>
      <color indexed="56"/>
      <name val="宋体"/>
      <family val="2"/>
      <charset val="134"/>
    </font>
    <font>
      <b/>
      <sz val="11"/>
      <color indexed="56"/>
      <name val="新細明體"/>
      <family val="1"/>
    </font>
    <font>
      <b/>
      <sz val="18"/>
      <color indexed="56"/>
      <name val="新細明體"/>
      <family val="1"/>
    </font>
    <font>
      <b/>
      <sz val="11"/>
      <color indexed="9"/>
      <name val="宋体"/>
      <family val="2"/>
      <charset val="134"/>
    </font>
    <font>
      <b/>
      <sz val="11"/>
      <color indexed="9"/>
      <name val="新細明體"/>
      <family val="1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2"/>
      <charset val="134"/>
    </font>
    <font>
      <b/>
      <sz val="11"/>
      <color indexed="8"/>
      <name val="新細明體"/>
      <family val="1"/>
    </font>
    <font>
      <u/>
      <sz val="12"/>
      <color indexed="36"/>
      <name val="冼极"/>
      <family val="2"/>
      <charset val="134"/>
    </font>
    <font>
      <b/>
      <sz val="14"/>
      <name val="Times New Roman"/>
      <family val="1"/>
    </font>
    <font>
      <i/>
      <sz val="11"/>
      <color indexed="23"/>
      <name val="宋体"/>
      <family val="2"/>
      <charset val="134"/>
    </font>
    <font>
      <i/>
      <sz val="11"/>
      <color indexed="23"/>
      <name val="新細明體"/>
      <family val="1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2"/>
      <charset val="134"/>
    </font>
    <font>
      <sz val="11"/>
      <color indexed="10"/>
      <name val="新細明體"/>
      <family val="1"/>
    </font>
    <font>
      <b/>
      <sz val="11"/>
      <color indexed="52"/>
      <name val="宋体"/>
      <family val="2"/>
      <charset val="134"/>
    </font>
    <font>
      <b/>
      <sz val="11"/>
      <color indexed="52"/>
      <name val="新細明體"/>
      <family val="1"/>
    </font>
    <font>
      <sz val="12"/>
      <name val="Courier"/>
      <family val="3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2"/>
      <charset val="134"/>
    </font>
    <font>
      <sz val="11"/>
      <color indexed="62"/>
      <name val="新細明體"/>
      <family val="1"/>
    </font>
    <font>
      <b/>
      <sz val="11"/>
      <color indexed="63"/>
      <name val="宋体"/>
      <family val="2"/>
      <charset val="134"/>
    </font>
    <font>
      <b/>
      <sz val="11"/>
      <color indexed="63"/>
      <name val="新細明體"/>
      <family val="1"/>
    </font>
    <font>
      <sz val="11"/>
      <color indexed="60"/>
      <name val="宋体"/>
      <family val="2"/>
      <charset val="134"/>
    </font>
    <font>
      <sz val="11"/>
      <color indexed="60"/>
      <name val="新細明體"/>
      <family val="1"/>
    </font>
    <font>
      <sz val="12"/>
      <color indexed="52"/>
      <name val="新細明體"/>
      <family val="1"/>
      <charset val="136"/>
    </font>
    <font>
      <sz val="11"/>
      <color indexed="52"/>
      <name val="宋体"/>
      <family val="2"/>
      <charset val="134"/>
    </font>
    <font>
      <sz val="11"/>
      <color indexed="52"/>
      <name val="新細明體"/>
      <family val="1"/>
    </font>
    <font>
      <u/>
      <sz val="12"/>
      <color indexed="12"/>
      <name val="冼极"/>
      <family val="2"/>
      <charset val="134"/>
    </font>
    <font>
      <sz val="11"/>
      <name val="Arial"/>
      <family val="2"/>
    </font>
    <font>
      <sz val="11"/>
      <color rgb="FFFF0000"/>
      <name val="Arial"/>
      <family val="2"/>
    </font>
    <font>
      <sz val="14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name val="Arial"/>
      <family val="2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EB9C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dotted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 style="thick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2212">
    <xf numFmtId="0" fontId="0" fillId="0" borderId="0"/>
    <xf numFmtId="171" fontId="175" fillId="0" borderId="0" applyFont="0" applyFill="0" applyBorder="0" applyAlignment="0" applyProtection="0"/>
    <xf numFmtId="9" fontId="175" fillId="0" borderId="0" applyFont="0" applyFill="0" applyBorder="0" applyAlignment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8" fillId="0" borderId="1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0" borderId="0" applyNumberFormat="0" applyFill="0" applyBorder="0">
      <protection locked="0"/>
    </xf>
    <xf numFmtId="0" fontId="12" fillId="0" borderId="4" applyNumberFormat="0" applyFill="0" applyProtection="0"/>
    <xf numFmtId="0" fontId="13" fillId="0" borderId="0"/>
    <xf numFmtId="0" fontId="14" fillId="0" borderId="4" applyNumberFormat="0" applyFill="0" applyProtection="0"/>
    <xf numFmtId="0" fontId="15" fillId="4" borderId="0" applyNumberFormat="0" applyBorder="0" applyProtection="0"/>
    <xf numFmtId="0" fontId="15" fillId="5" borderId="0" applyNumberFormat="0" applyBorder="0" applyProtection="0"/>
    <xf numFmtId="0" fontId="15" fillId="6" borderId="0" applyNumberFormat="0" applyBorder="0" applyProtection="0"/>
    <xf numFmtId="0" fontId="15" fillId="7" borderId="0" applyNumberFormat="0" applyBorder="0" applyProtection="0"/>
    <xf numFmtId="0" fontId="15" fillId="8" borderId="0" applyNumberFormat="0" applyBorder="0" applyProtection="0"/>
    <xf numFmtId="0" fontId="15" fillId="9" borderId="0" applyNumberFormat="0" applyBorder="0" applyProtection="0"/>
    <xf numFmtId="174" fontId="16" fillId="0" borderId="0" applyFont="0" applyFill="0" applyBorder="0" applyAlignment="0" applyProtection="0"/>
    <xf numFmtId="174" fontId="17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18" fillId="4" borderId="0" applyNumberFormat="0" applyBorder="0" applyProtection="0"/>
    <xf numFmtId="0" fontId="18" fillId="5" borderId="0" applyNumberFormat="0" applyBorder="0" applyProtection="0"/>
    <xf numFmtId="0" fontId="18" fillId="6" borderId="0" applyNumberFormat="0" applyBorder="0" applyProtection="0"/>
    <xf numFmtId="0" fontId="18" fillId="7" borderId="0" applyNumberFormat="0" applyBorder="0" applyProtection="0"/>
    <xf numFmtId="0" fontId="18" fillId="8" borderId="0" applyNumberFormat="0" applyBorder="0" applyProtection="0"/>
    <xf numFmtId="0" fontId="18" fillId="9" borderId="0" applyNumberFormat="0" applyBorder="0" applyProtection="0"/>
    <xf numFmtId="0" fontId="13" fillId="0" borderId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3" fillId="0" borderId="0"/>
    <xf numFmtId="0" fontId="16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21" fillId="0" borderId="0"/>
    <xf numFmtId="0" fontId="22" fillId="10" borderId="0" applyNumberFormat="0" applyBorder="0" applyProtection="0"/>
    <xf numFmtId="0" fontId="22" fillId="2" borderId="0" applyNumberFormat="0" applyBorder="0" applyProtection="0"/>
    <xf numFmtId="0" fontId="22" fillId="11" borderId="0" applyNumberFormat="0" applyBorder="0" applyProtection="0"/>
    <xf numFmtId="0" fontId="22" fillId="12" borderId="0" applyNumberFormat="0" applyBorder="0" applyProtection="0"/>
    <xf numFmtId="0" fontId="22" fillId="13" borderId="0" applyNumberFormat="0" applyBorder="0" applyProtection="0"/>
    <xf numFmtId="0" fontId="22" fillId="14" borderId="0" applyNumberFormat="0" applyBorder="0" applyProtection="0"/>
    <xf numFmtId="0" fontId="23" fillId="10" borderId="0" applyNumberFormat="0" applyBorder="0" applyProtection="0"/>
    <xf numFmtId="0" fontId="23" fillId="2" borderId="0" applyNumberFormat="0" applyBorder="0" applyProtection="0"/>
    <xf numFmtId="0" fontId="23" fillId="11" borderId="0" applyNumberFormat="0" applyBorder="0" applyProtection="0"/>
    <xf numFmtId="0" fontId="23" fillId="12" borderId="0" applyNumberFormat="0" applyBorder="0" applyProtection="0"/>
    <xf numFmtId="0" fontId="23" fillId="13" borderId="0" applyNumberFormat="0" applyBorder="0" applyProtection="0"/>
    <xf numFmtId="0" fontId="23" fillId="14" borderId="0" applyNumberFormat="0" applyBorder="0" applyProtection="0"/>
    <xf numFmtId="0" fontId="24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5" borderId="0" applyNumberFormat="0" applyBorder="0" applyAlignment="0" applyProtection="0"/>
    <xf numFmtId="0" fontId="24" fillId="15" borderId="0" applyNumberFormat="0" applyBorder="0" applyAlignment="0" applyProtection="0"/>
    <xf numFmtId="0" fontId="175" fillId="16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175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4" fillId="19" borderId="0" applyNumberFormat="0" applyBorder="0" applyAlignment="0" applyProtection="0"/>
    <xf numFmtId="0" fontId="175" fillId="20" borderId="0" applyNumberFormat="0" applyBorder="0" applyAlignment="0" applyProtection="0"/>
    <xf numFmtId="0" fontId="24" fillId="15" borderId="0" applyNumberFormat="0" applyBorder="0" applyAlignment="0" applyProtection="0"/>
    <xf numFmtId="0" fontId="25" fillId="21" borderId="0" applyNumberFormat="0" applyBorder="0" applyAlignment="0" applyProtection="0"/>
    <xf numFmtId="0" fontId="25" fillId="15" borderId="0" applyNumberFormat="0" applyBorder="0" applyAlignment="0" applyProtection="0"/>
    <xf numFmtId="0" fontId="24" fillId="15" borderId="0" applyNumberFormat="0" applyBorder="0" applyAlignment="0" applyProtection="0"/>
    <xf numFmtId="0" fontId="175" fillId="22" borderId="0" applyNumberFormat="0" applyBorder="0" applyAlignment="0" applyProtection="0"/>
    <xf numFmtId="0" fontId="24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4" fillId="13" borderId="0" applyNumberFormat="0" applyBorder="0" applyAlignment="0" applyProtection="0"/>
    <xf numFmtId="0" fontId="175" fillId="23" borderId="0" applyNumberFormat="0" applyBorder="0" applyAlignment="0" applyProtection="0"/>
    <xf numFmtId="0" fontId="17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19" borderId="0" applyNumberFormat="0" applyBorder="0" applyAlignment="0" applyProtection="0"/>
    <xf numFmtId="0" fontId="24" fillId="19" borderId="0" applyNumberFormat="0" applyBorder="0" applyAlignment="0" applyProtection="0"/>
    <xf numFmtId="0" fontId="175" fillId="24" borderId="0" applyNumberFormat="0" applyBorder="0" applyAlignment="0" applyProtection="0"/>
    <xf numFmtId="0" fontId="175" fillId="16" borderId="0" applyNumberFormat="0" applyBorder="0" applyAlignment="0" applyProtection="0"/>
    <xf numFmtId="0" fontId="175" fillId="18" borderId="0" applyNumberFormat="0" applyBorder="0" applyAlignment="0" applyProtection="0"/>
    <xf numFmtId="0" fontId="175" fillId="20" borderId="0" applyNumberFormat="0" applyBorder="0" applyAlignment="0" applyProtection="0"/>
    <xf numFmtId="0" fontId="175" fillId="22" borderId="0" applyNumberFormat="0" applyBorder="0" applyAlignment="0" applyProtection="0"/>
    <xf numFmtId="0" fontId="175" fillId="23" borderId="0" applyNumberFormat="0" applyBorder="0" applyAlignment="0" applyProtection="0"/>
    <xf numFmtId="0" fontId="175" fillId="24" borderId="0" applyNumberFormat="0" applyBorder="0" applyAlignment="0" applyProtection="0"/>
    <xf numFmtId="0" fontId="25" fillId="15" borderId="0" applyNumberFormat="0" applyBorder="0" applyAlignment="0" applyProtection="0"/>
    <xf numFmtId="0" fontId="25" fillId="10" borderId="0" applyNumberFormat="0" applyBorder="0" applyAlignment="0" applyProtection="0"/>
    <xf numFmtId="0" fontId="25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2" borderId="0" applyNumberFormat="0" applyBorder="0" applyAlignment="0" applyProtection="0"/>
    <xf numFmtId="0" fontId="25" fillId="17" borderId="0" applyNumberFormat="0" applyBorder="0" applyAlignment="0" applyProtection="0"/>
    <xf numFmtId="0" fontId="25" fillId="19" borderId="0" applyNumberFormat="0" applyBorder="0" applyAlignment="0" applyProtection="0"/>
    <xf numFmtId="0" fontId="25" fillId="11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25" fillId="19" borderId="0" applyNumberFormat="0" applyBorder="0" applyAlignment="0" applyProtection="0"/>
    <xf numFmtId="0" fontId="26" fillId="10" borderId="0" applyNumberFormat="0" applyBorder="0" applyProtection="0"/>
    <xf numFmtId="0" fontId="27" fillId="10" borderId="0" applyNumberFormat="0" applyBorder="0" applyProtection="0"/>
    <xf numFmtId="0" fontId="26" fillId="2" borderId="0" applyNumberFormat="0" applyBorder="0" applyProtection="0"/>
    <xf numFmtId="0" fontId="27" fillId="2" borderId="0" applyNumberFormat="0" applyBorder="0" applyProtection="0"/>
    <xf numFmtId="0" fontId="26" fillId="11" borderId="0" applyNumberFormat="0" applyBorder="0" applyProtection="0"/>
    <xf numFmtId="0" fontId="27" fillId="11" borderId="0" applyNumberFormat="0" applyBorder="0" applyProtection="0"/>
    <xf numFmtId="0" fontId="26" fillId="12" borderId="0" applyNumberFormat="0" applyBorder="0" applyProtection="0"/>
    <xf numFmtId="0" fontId="27" fillId="12" borderId="0" applyNumberFormat="0" applyBorder="0" applyProtection="0"/>
    <xf numFmtId="0" fontId="26" fillId="13" borderId="0" applyNumberFormat="0" applyBorder="0" applyProtection="0"/>
    <xf numFmtId="0" fontId="27" fillId="13" borderId="0" applyNumberFormat="0" applyBorder="0" applyProtection="0"/>
    <xf numFmtId="0" fontId="26" fillId="15" borderId="0" applyNumberFormat="0" applyBorder="0" applyProtection="0"/>
    <xf numFmtId="0" fontId="27" fillId="15" borderId="0" applyNumberFormat="0" applyBorder="0" applyProtection="0"/>
    <xf numFmtId="0" fontId="28" fillId="10" borderId="0" applyNumberFormat="0" applyBorder="0" applyProtection="0"/>
    <xf numFmtId="0" fontId="28" fillId="10" borderId="0" applyNumberFormat="0" applyBorder="0" applyProtection="0"/>
    <xf numFmtId="0" fontId="28" fillId="2" borderId="0" applyNumberFormat="0" applyBorder="0" applyProtection="0"/>
    <xf numFmtId="0" fontId="28" fillId="2" borderId="0" applyNumberFormat="0" applyBorder="0" applyProtection="0"/>
    <xf numFmtId="0" fontId="28" fillId="11" borderId="0" applyNumberFormat="0" applyBorder="0" applyProtection="0"/>
    <xf numFmtId="0" fontId="28" fillId="11" borderId="0" applyNumberFormat="0" applyBorder="0" applyProtection="0"/>
    <xf numFmtId="0" fontId="28" fillId="12" borderId="0" applyNumberFormat="0" applyBorder="0" applyProtection="0"/>
    <xf numFmtId="0" fontId="28" fillId="12" borderId="0" applyNumberFormat="0" applyBorder="0" applyProtection="0"/>
    <xf numFmtId="0" fontId="28" fillId="13" borderId="0" applyNumberFormat="0" applyBorder="0" applyProtection="0"/>
    <xf numFmtId="0" fontId="28" fillId="13" borderId="0" applyNumberFormat="0" applyBorder="0" applyProtection="0"/>
    <xf numFmtId="0" fontId="28" fillId="15" borderId="0" applyNumberFormat="0" applyBorder="0" applyProtection="0"/>
    <xf numFmtId="0" fontId="28" fillId="15" borderId="0" applyNumberFormat="0" applyBorder="0" applyProtection="0"/>
    <xf numFmtId="0" fontId="22" fillId="25" borderId="0" applyNumberFormat="0" applyBorder="0" applyProtection="0"/>
    <xf numFmtId="0" fontId="22" fillId="17" borderId="0" applyNumberFormat="0" applyBorder="0" applyProtection="0"/>
    <xf numFmtId="0" fontId="22" fillId="26" borderId="0" applyNumberFormat="0" applyBorder="0" applyProtection="0"/>
    <xf numFmtId="0" fontId="22" fillId="12" borderId="0" applyNumberFormat="0" applyBorder="0" applyProtection="0"/>
    <xf numFmtId="0" fontId="22" fillId="25" borderId="0" applyNumberFormat="0" applyBorder="0" applyProtection="0"/>
    <xf numFmtId="0" fontId="22" fillId="27" borderId="0" applyNumberFormat="0" applyBorder="0" applyProtection="0"/>
    <xf numFmtId="0" fontId="23" fillId="25" borderId="0" applyNumberFormat="0" applyBorder="0" applyProtection="0"/>
    <xf numFmtId="0" fontId="23" fillId="17" borderId="0" applyNumberFormat="0" applyBorder="0" applyProtection="0"/>
    <xf numFmtId="0" fontId="23" fillId="26" borderId="0" applyNumberFormat="0" applyBorder="0" applyProtection="0"/>
    <xf numFmtId="0" fontId="23" fillId="12" borderId="0" applyNumberFormat="0" applyBorder="0" applyProtection="0"/>
    <xf numFmtId="0" fontId="23" fillId="25" borderId="0" applyNumberFormat="0" applyBorder="0" applyProtection="0"/>
    <xf numFmtId="0" fontId="23" fillId="27" borderId="0" applyNumberFormat="0" applyBorder="0" applyProtection="0"/>
    <xf numFmtId="0" fontId="24" fillId="14" borderId="0" applyNumberFormat="0" applyBorder="0" applyAlignment="0" applyProtection="0"/>
    <xf numFmtId="0" fontId="25" fillId="28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175" fillId="29" borderId="0" applyNumberFormat="0" applyBorder="0" applyAlignment="0" applyProtection="0"/>
    <xf numFmtId="0" fontId="24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4" fillId="17" borderId="0" applyNumberFormat="0" applyBorder="0" applyAlignment="0" applyProtection="0"/>
    <xf numFmtId="0" fontId="175" fillId="30" borderId="0" applyNumberFormat="0" applyBorder="0" applyAlignment="0" applyProtection="0"/>
    <xf numFmtId="0" fontId="24" fillId="3" borderId="0" applyNumberFormat="0" applyBorder="0" applyAlignment="0" applyProtection="0"/>
    <xf numFmtId="0" fontId="25" fillId="6" borderId="0" applyNumberFormat="0" applyBorder="0" applyAlignment="0" applyProtection="0"/>
    <xf numFmtId="0" fontId="25" fillId="3" borderId="0" applyNumberFormat="0" applyBorder="0" applyAlignment="0" applyProtection="0"/>
    <xf numFmtId="0" fontId="24" fillId="3" borderId="0" applyNumberFormat="0" applyBorder="0" applyAlignment="0" applyProtection="0"/>
    <xf numFmtId="0" fontId="175" fillId="31" borderId="0" applyNumberFormat="0" applyBorder="0" applyAlignment="0" applyProtection="0"/>
    <xf numFmtId="0" fontId="24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4" fillId="14" borderId="0" applyNumberFormat="0" applyBorder="0" applyAlignment="0" applyProtection="0"/>
    <xf numFmtId="0" fontId="175" fillId="32" borderId="0" applyNumberFormat="0" applyBorder="0" applyAlignment="0" applyProtection="0"/>
    <xf numFmtId="0" fontId="175" fillId="33" borderId="0" applyNumberFormat="0" applyBorder="0" applyAlignment="0" applyProtection="0"/>
    <xf numFmtId="0" fontId="25" fillId="28" borderId="0" applyNumberFormat="0" applyBorder="0" applyAlignment="0" applyProtection="0"/>
    <xf numFmtId="0" fontId="25" fillId="25" borderId="0" applyNumberFormat="0" applyBorder="0" applyAlignment="0" applyProtection="0"/>
    <xf numFmtId="0" fontId="24" fillId="25" borderId="0" applyNumberFormat="0" applyBorder="0" applyAlignment="0" applyProtection="0"/>
    <xf numFmtId="0" fontId="175" fillId="33" borderId="0" applyNumberFormat="0" applyBorder="0" applyAlignment="0" applyProtection="0"/>
    <xf numFmtId="0" fontId="24" fillId="3" borderId="0" applyNumberFormat="0" applyBorder="0" applyAlignment="0" applyProtection="0"/>
    <xf numFmtId="0" fontId="25" fillId="15" borderId="0" applyNumberFormat="0" applyBorder="0" applyAlignment="0" applyProtection="0"/>
    <xf numFmtId="0" fontId="25" fillId="3" borderId="0" applyNumberFormat="0" applyBorder="0" applyAlignment="0" applyProtection="0"/>
    <xf numFmtId="0" fontId="24" fillId="3" borderId="0" applyNumberFormat="0" applyBorder="0" applyAlignment="0" applyProtection="0"/>
    <xf numFmtId="0" fontId="175" fillId="34" borderId="0" applyNumberFormat="0" applyBorder="0" applyAlignment="0" applyProtection="0"/>
    <xf numFmtId="0" fontId="175" fillId="29" borderId="0" applyNumberFormat="0" applyBorder="0" applyAlignment="0" applyProtection="0"/>
    <xf numFmtId="0" fontId="175" fillId="30" borderId="0" applyNumberFormat="0" applyBorder="0" applyAlignment="0" applyProtection="0"/>
    <xf numFmtId="0" fontId="175" fillId="31" borderId="0" applyNumberFormat="0" applyBorder="0" applyAlignment="0" applyProtection="0"/>
    <xf numFmtId="0" fontId="175" fillId="32" borderId="0" applyNumberFormat="0" applyBorder="0" applyAlignment="0" applyProtection="0"/>
    <xf numFmtId="0" fontId="175" fillId="33" borderId="0" applyNumberFormat="0" applyBorder="0" applyAlignment="0" applyProtection="0"/>
    <xf numFmtId="0" fontId="175" fillId="34" borderId="0" applyNumberFormat="0" applyBorder="0" applyAlignment="0" applyProtection="0"/>
    <xf numFmtId="0" fontId="25" fillId="14" borderId="0" applyNumberFormat="0" applyBorder="0" applyAlignment="0" applyProtection="0"/>
    <xf numFmtId="0" fontId="25" fillId="25" borderId="0" applyNumberFormat="0" applyBorder="0" applyAlignment="0" applyProtection="0"/>
    <xf numFmtId="0" fontId="25" fillId="14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3" borderId="0" applyNumberFormat="0" applyBorder="0" applyAlignment="0" applyProtection="0"/>
    <xf numFmtId="0" fontId="25" fillId="26" borderId="0" applyNumberFormat="0" applyBorder="0" applyAlignment="0" applyProtection="0"/>
    <xf numFmtId="0" fontId="25" fillId="3" borderId="0" applyNumberFormat="0" applyBorder="0" applyAlignment="0" applyProtection="0"/>
    <xf numFmtId="0" fontId="25" fillId="14" borderId="0" applyNumberFormat="0" applyBorder="0" applyAlignment="0" applyProtection="0"/>
    <xf numFmtId="0" fontId="25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7" borderId="0" applyNumberFormat="0" applyBorder="0" applyAlignment="0" applyProtection="0"/>
    <xf numFmtId="0" fontId="25" fillId="3" borderId="0" applyNumberFormat="0" applyBorder="0" applyAlignment="0" applyProtection="0"/>
    <xf numFmtId="0" fontId="26" fillId="25" borderId="0" applyNumberFormat="0" applyBorder="0" applyProtection="0"/>
    <xf numFmtId="0" fontId="27" fillId="25" borderId="0" applyNumberFormat="0" applyBorder="0" applyProtection="0"/>
    <xf numFmtId="0" fontId="26" fillId="17" borderId="0" applyNumberFormat="0" applyBorder="0" applyProtection="0"/>
    <xf numFmtId="0" fontId="27" fillId="17" borderId="0" applyNumberFormat="0" applyBorder="0" applyProtection="0"/>
    <xf numFmtId="0" fontId="26" fillId="26" borderId="0" applyNumberFormat="0" applyBorder="0" applyProtection="0"/>
    <xf numFmtId="0" fontId="27" fillId="26" borderId="0" applyNumberFormat="0" applyBorder="0" applyProtection="0"/>
    <xf numFmtId="0" fontId="26" fillId="12" borderId="0" applyNumberFormat="0" applyBorder="0" applyProtection="0"/>
    <xf numFmtId="0" fontId="27" fillId="12" borderId="0" applyNumberFormat="0" applyBorder="0" applyProtection="0"/>
    <xf numFmtId="0" fontId="26" fillId="25" borderId="0" applyNumberFormat="0" applyBorder="0" applyProtection="0"/>
    <xf numFmtId="0" fontId="27" fillId="25" borderId="0" applyNumberFormat="0" applyBorder="0" applyProtection="0"/>
    <xf numFmtId="0" fontId="26" fillId="27" borderId="0" applyNumberFormat="0" applyBorder="0" applyProtection="0"/>
    <xf numFmtId="0" fontId="27" fillId="27" borderId="0" applyNumberFormat="0" applyBorder="0" applyProtection="0"/>
    <xf numFmtId="0" fontId="28" fillId="25" borderId="0" applyNumberFormat="0" applyBorder="0" applyProtection="0"/>
    <xf numFmtId="0" fontId="28" fillId="25" borderId="0" applyNumberFormat="0" applyBorder="0" applyProtection="0"/>
    <xf numFmtId="0" fontId="28" fillId="17" borderId="0" applyNumberFormat="0" applyBorder="0" applyProtection="0"/>
    <xf numFmtId="0" fontId="28" fillId="17" borderId="0" applyNumberFormat="0" applyBorder="0" applyProtection="0"/>
    <xf numFmtId="0" fontId="28" fillId="26" borderId="0" applyNumberFormat="0" applyBorder="0" applyProtection="0"/>
    <xf numFmtId="0" fontId="28" fillId="26" borderId="0" applyNumberFormat="0" applyBorder="0" applyProtection="0"/>
    <xf numFmtId="0" fontId="28" fillId="12" borderId="0" applyNumberFormat="0" applyBorder="0" applyProtection="0"/>
    <xf numFmtId="0" fontId="28" fillId="12" borderId="0" applyNumberFormat="0" applyBorder="0" applyProtection="0"/>
    <xf numFmtId="0" fontId="28" fillId="25" borderId="0" applyNumberFormat="0" applyBorder="0" applyProtection="0"/>
    <xf numFmtId="0" fontId="28" fillId="25" borderId="0" applyNumberFormat="0" applyBorder="0" applyProtection="0"/>
    <xf numFmtId="0" fontId="28" fillId="27" borderId="0" applyNumberFormat="0" applyBorder="0" applyProtection="0"/>
    <xf numFmtId="0" fontId="28" fillId="27" borderId="0" applyNumberFormat="0" applyBorder="0" applyProtection="0"/>
    <xf numFmtId="0" fontId="15" fillId="35" borderId="0" applyNumberFormat="0" applyBorder="0" applyProtection="0"/>
    <xf numFmtId="0" fontId="15" fillId="17" borderId="0" applyNumberFormat="0" applyBorder="0" applyProtection="0"/>
    <xf numFmtId="0" fontId="15" fillId="26" borderId="0" applyNumberFormat="0" applyBorder="0" applyProtection="0"/>
    <xf numFmtId="0" fontId="15" fillId="7" borderId="0" applyNumberFormat="0" applyBorder="0" applyProtection="0"/>
    <xf numFmtId="0" fontId="15" fillId="8" borderId="0" applyNumberFormat="0" applyBorder="0" applyProtection="0"/>
    <xf numFmtId="0" fontId="15" fillId="36" borderId="0" applyNumberFormat="0" applyBorder="0" applyProtection="0"/>
    <xf numFmtId="0" fontId="18" fillId="35" borderId="0" applyNumberFormat="0" applyBorder="0" applyProtection="0"/>
    <xf numFmtId="0" fontId="18" fillId="17" borderId="0" applyNumberFormat="0" applyBorder="0" applyProtection="0"/>
    <xf numFmtId="0" fontId="18" fillId="26" borderId="0" applyNumberFormat="0" applyBorder="0" applyProtection="0"/>
    <xf numFmtId="0" fontId="18" fillId="7" borderId="0" applyNumberFormat="0" applyBorder="0" applyProtection="0"/>
    <xf numFmtId="0" fontId="18" fillId="8" borderId="0" applyNumberFormat="0" applyBorder="0" applyProtection="0"/>
    <xf numFmtId="0" fontId="18" fillId="36" borderId="0" applyNumberFormat="0" applyBorder="0" applyProtection="0"/>
    <xf numFmtId="0" fontId="29" fillId="8" borderId="0" applyNumberFormat="0" applyBorder="0" applyAlignment="0" applyProtection="0"/>
    <xf numFmtId="0" fontId="30" fillId="2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37" borderId="0" applyNumberFormat="0" applyBorder="0" applyAlignment="0" applyProtection="0"/>
    <xf numFmtId="0" fontId="29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29" fillId="17" borderId="0" applyNumberFormat="0" applyBorder="0" applyAlignment="0" applyProtection="0"/>
    <xf numFmtId="0" fontId="31" fillId="38" borderId="0" applyNumberFormat="0" applyBorder="0" applyAlignment="0" applyProtection="0"/>
    <xf numFmtId="0" fontId="29" fillId="3" borderId="0" applyNumberFormat="0" applyBorder="0" applyAlignment="0" applyProtection="0"/>
    <xf numFmtId="0" fontId="30" fillId="6" borderId="0" applyNumberFormat="0" applyBorder="0" applyAlignment="0" applyProtection="0"/>
    <xf numFmtId="0" fontId="30" fillId="3" borderId="0" applyNumberFormat="0" applyBorder="0" applyAlignment="0" applyProtection="0"/>
    <xf numFmtId="0" fontId="29" fillId="3" borderId="0" applyNumberFormat="0" applyBorder="0" applyAlignment="0" applyProtection="0"/>
    <xf numFmtId="0" fontId="31" fillId="39" borderId="0" applyNumberFormat="0" applyBorder="0" applyAlignment="0" applyProtection="0"/>
    <xf numFmtId="0" fontId="29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29" fillId="14" borderId="0" applyNumberFormat="0" applyBorder="0" applyAlignment="0" applyProtection="0"/>
    <xf numFmtId="0" fontId="31" fillId="40" borderId="0" applyNumberFormat="0" applyBorder="0" applyAlignment="0" applyProtection="0"/>
    <xf numFmtId="0" fontId="29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41" borderId="0" applyNumberFormat="0" applyBorder="0" applyAlignment="0" applyProtection="0"/>
    <xf numFmtId="0" fontId="29" fillId="17" borderId="0" applyNumberFormat="0" applyBorder="0" applyAlignment="0" applyProtection="0"/>
    <xf numFmtId="0" fontId="30" fillId="15" borderId="0" applyNumberFormat="0" applyBorder="0" applyAlignment="0" applyProtection="0"/>
    <xf numFmtId="0" fontId="30" fillId="17" borderId="0" applyNumberFormat="0" applyBorder="0" applyAlignment="0" applyProtection="0"/>
    <xf numFmtId="0" fontId="29" fillId="17" borderId="0" applyNumberFormat="0" applyBorder="0" applyAlignment="0" applyProtection="0"/>
    <xf numFmtId="0" fontId="31" fillId="42" borderId="0" applyNumberFormat="0" applyBorder="0" applyAlignment="0" applyProtection="0"/>
    <xf numFmtId="0" fontId="30" fillId="8" borderId="0" applyNumberFormat="0" applyBorder="0" applyAlignment="0" applyProtection="0"/>
    <xf numFmtId="0" fontId="30" fillId="35" borderId="0" applyNumberFormat="0" applyBorder="0" applyAlignment="0" applyProtection="0"/>
    <xf numFmtId="0" fontId="30" fillId="8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3" borderId="0" applyNumberFormat="0" applyBorder="0" applyAlignment="0" applyProtection="0"/>
    <xf numFmtId="0" fontId="30" fillId="26" borderId="0" applyNumberFormat="0" applyBorder="0" applyAlignment="0" applyProtection="0"/>
    <xf numFmtId="0" fontId="30" fillId="3" borderId="0" applyNumberFormat="0" applyBorder="0" applyAlignment="0" applyProtection="0"/>
    <xf numFmtId="0" fontId="30" fillId="14" borderId="0" applyNumberFormat="0" applyBorder="0" applyAlignment="0" applyProtection="0"/>
    <xf numFmtId="0" fontId="30" fillId="7" borderId="0" applyNumberFormat="0" applyBorder="0" applyAlignment="0" applyProtection="0"/>
    <xf numFmtId="0" fontId="30" fillId="14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17" borderId="0" applyNumberFormat="0" applyBorder="0" applyAlignment="0" applyProtection="0"/>
    <xf numFmtId="0" fontId="30" fillId="36" borderId="0" applyNumberFormat="0" applyBorder="0" applyAlignment="0" applyProtection="0"/>
    <xf numFmtId="0" fontId="30" fillId="17" borderId="0" applyNumberFormat="0" applyBorder="0" applyAlignment="0" applyProtection="0"/>
    <xf numFmtId="0" fontId="32" fillId="35" borderId="0" applyNumberFormat="0" applyBorder="0" applyProtection="0"/>
    <xf numFmtId="0" fontId="33" fillId="35" borderId="0" applyNumberFormat="0" applyBorder="0" applyProtection="0"/>
    <xf numFmtId="0" fontId="32" fillId="17" borderId="0" applyNumberFormat="0" applyBorder="0" applyProtection="0"/>
    <xf numFmtId="0" fontId="33" fillId="17" borderId="0" applyNumberFormat="0" applyBorder="0" applyProtection="0"/>
    <xf numFmtId="0" fontId="32" fillId="26" borderId="0" applyNumberFormat="0" applyBorder="0" applyProtection="0"/>
    <xf numFmtId="0" fontId="33" fillId="26" borderId="0" applyNumberFormat="0" applyBorder="0" applyProtection="0"/>
    <xf numFmtId="0" fontId="32" fillId="7" borderId="0" applyNumberFormat="0" applyBorder="0" applyProtection="0"/>
    <xf numFmtId="0" fontId="33" fillId="7" borderId="0" applyNumberFormat="0" applyBorder="0" applyProtection="0"/>
    <xf numFmtId="0" fontId="32" fillId="8" borderId="0" applyNumberFormat="0" applyBorder="0" applyProtection="0"/>
    <xf numFmtId="0" fontId="33" fillId="8" borderId="0" applyNumberFormat="0" applyBorder="0" applyProtection="0"/>
    <xf numFmtId="0" fontId="32" fillId="36" borderId="0" applyNumberFormat="0" applyBorder="0" applyProtection="0"/>
    <xf numFmtId="0" fontId="33" fillId="36" borderId="0" applyNumberFormat="0" applyBorder="0" applyProtection="0"/>
    <xf numFmtId="0" fontId="34" fillId="35" borderId="0" applyNumberFormat="0" applyBorder="0" applyProtection="0"/>
    <xf numFmtId="0" fontId="34" fillId="35" borderId="0" applyNumberFormat="0" applyBorder="0" applyProtection="0"/>
    <xf numFmtId="0" fontId="34" fillId="17" borderId="0" applyNumberFormat="0" applyBorder="0" applyProtection="0"/>
    <xf numFmtId="0" fontId="34" fillId="17" borderId="0" applyNumberFormat="0" applyBorder="0" applyProtection="0"/>
    <xf numFmtId="0" fontId="34" fillId="26" borderId="0" applyNumberFormat="0" applyBorder="0" applyProtection="0"/>
    <xf numFmtId="0" fontId="34" fillId="26" borderId="0" applyNumberFormat="0" applyBorder="0" applyProtection="0"/>
    <xf numFmtId="0" fontId="34" fillId="7" borderId="0" applyNumberFormat="0" applyBorder="0" applyProtection="0"/>
    <xf numFmtId="0" fontId="34" fillId="7" borderId="0" applyNumberFormat="0" applyBorder="0" applyProtection="0"/>
    <xf numFmtId="0" fontId="34" fillId="8" borderId="0" applyNumberFormat="0" applyBorder="0" applyProtection="0"/>
    <xf numFmtId="0" fontId="34" fillId="8" borderId="0" applyNumberFormat="0" applyBorder="0" applyProtection="0"/>
    <xf numFmtId="0" fontId="34" fillId="36" borderId="0" applyNumberFormat="0" applyBorder="0" applyProtection="0"/>
    <xf numFmtId="0" fontId="34" fillId="36" borderId="0" applyNumberFormat="0" applyBorder="0" applyProtection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9" fontId="19" fillId="0" borderId="0"/>
    <xf numFmtId="0" fontId="31" fillId="43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43" borderId="0" applyNumberFormat="0" applyBorder="0" applyAlignment="0" applyProtection="0"/>
    <xf numFmtId="0" fontId="29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29" fillId="5" borderId="0" applyNumberFormat="0" applyBorder="0" applyAlignment="0" applyProtection="0"/>
    <xf numFmtId="0" fontId="31" fillId="44" borderId="0" applyNumberFormat="0" applyBorder="0" applyAlignment="0" applyProtection="0"/>
    <xf numFmtId="0" fontId="29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29" fillId="6" borderId="0" applyNumberFormat="0" applyBorder="0" applyAlignment="0" applyProtection="0"/>
    <xf numFmtId="0" fontId="31" fillId="45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31" fillId="47" borderId="0" applyNumberFormat="0" applyBorder="0" applyAlignment="0" applyProtection="0"/>
    <xf numFmtId="0" fontId="29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29" fillId="8" borderId="0" applyNumberFormat="0" applyBorder="0" applyAlignment="0" applyProtection="0"/>
    <xf numFmtId="0" fontId="31" fillId="48" borderId="0" applyNumberFormat="0" applyBorder="0" applyAlignment="0" applyProtection="0"/>
    <xf numFmtId="0" fontId="29" fillId="9" borderId="0" applyNumberFormat="0" applyBorder="0" applyAlignment="0" applyProtection="0"/>
    <xf numFmtId="0" fontId="30" fillId="27" borderId="0" applyNumberFormat="0" applyBorder="0" applyAlignment="0" applyProtection="0"/>
    <xf numFmtId="0" fontId="30" fillId="9" borderId="0" applyNumberFormat="0" applyBorder="0" applyAlignment="0" applyProtection="0"/>
    <xf numFmtId="0" fontId="29" fillId="9" borderId="0" applyNumberFormat="0" applyBorder="0" applyAlignment="0" applyProtection="0"/>
    <xf numFmtId="0" fontId="31" fillId="49" borderId="0" applyNumberFormat="0" applyBorder="0" applyAlignment="0" applyProtection="0"/>
    <xf numFmtId="0" fontId="35" fillId="2" borderId="0" applyNumberFormat="0" applyBorder="0" applyAlignment="0" applyProtection="0"/>
    <xf numFmtId="0" fontId="36" fillId="12" borderId="0" applyNumberFormat="0" applyBorder="0" applyAlignment="0" applyProtection="0"/>
    <xf numFmtId="0" fontId="36" fillId="2" borderId="0" applyNumberFormat="0" applyBorder="0" applyAlignment="0" applyProtection="0"/>
    <xf numFmtId="0" fontId="35" fillId="2" borderId="0" applyNumberFormat="0" applyBorder="0" applyAlignment="0" applyProtection="0"/>
    <xf numFmtId="0" fontId="37" fillId="50" borderId="0" applyNumberFormat="0" applyBorder="0" applyAlignment="0" applyProtection="0"/>
    <xf numFmtId="0" fontId="38" fillId="0" borderId="5" applyNumberFormat="0" applyFont="0" applyFill="0" applyBorder="0"/>
    <xf numFmtId="0" fontId="39" fillId="51" borderId="6" applyNumberFormat="0" applyAlignment="0" applyProtection="0"/>
    <xf numFmtId="0" fontId="40" fillId="21" borderId="6" applyNumberFormat="0" applyAlignment="0" applyProtection="0"/>
    <xf numFmtId="0" fontId="41" fillId="51" borderId="6" applyNumberFormat="0" applyAlignment="0" applyProtection="0"/>
    <xf numFmtId="0" fontId="39" fillId="51" borderId="6" applyNumberFormat="0" applyAlignment="0" applyProtection="0"/>
    <xf numFmtId="0" fontId="42" fillId="52" borderId="7" applyNumberFormat="0" applyAlignment="0" applyProtection="0"/>
    <xf numFmtId="0" fontId="43" fillId="28" borderId="8" applyNumberFormat="0" applyAlignment="0" applyProtection="0"/>
    <xf numFmtId="0" fontId="44" fillId="53" borderId="8" applyNumberFormat="0" applyAlignment="0" applyProtection="0"/>
    <xf numFmtId="0" fontId="44" fillId="28" borderId="8" applyNumberFormat="0" applyAlignment="0" applyProtection="0"/>
    <xf numFmtId="0" fontId="43" fillId="28" borderId="8" applyNumberFormat="0" applyAlignment="0" applyProtection="0"/>
    <xf numFmtId="0" fontId="45" fillId="54" borderId="9" applyNumberFormat="0" applyAlignment="0" applyProtection="0"/>
    <xf numFmtId="41" fontId="20" fillId="0" borderId="0" applyFont="0" applyFill="0" applyBorder="0" applyAlignment="0" applyProtection="0"/>
    <xf numFmtId="178" fontId="21" fillId="0" borderId="0" applyFont="0" applyFill="0" applyBorder="0" applyAlignment="0" applyProtection="0"/>
    <xf numFmtId="179" fontId="17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4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43" fontId="175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5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185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175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85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8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81" fontId="20" fillId="0" borderId="0" applyFont="0" applyFill="0" applyBorder="0" applyAlignment="0" applyProtection="0"/>
    <xf numFmtId="17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84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7" fillId="0" borderId="0" applyFont="0" applyFill="0" applyBorder="0" applyAlignment="0" applyProtection="0"/>
    <xf numFmtId="190" fontId="47" fillId="0" borderId="0" applyFont="0" applyFill="0" applyBorder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91" fontId="21" fillId="0" borderId="0" applyFont="0" applyFill="0" applyBorder="0" applyAlignment="0" applyProtection="0"/>
    <xf numFmtId="17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19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90" fontId="20" fillId="0" borderId="0" applyFont="0" applyFill="0" applyBorder="0" applyAlignment="0" applyProtection="0"/>
    <xf numFmtId="41" fontId="46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8" fillId="0" borderId="0" applyFont="0" applyFill="0" applyBorder="0" applyAlignment="0" applyProtection="0"/>
    <xf numFmtId="18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8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90" fontId="47" fillId="0" borderId="0" applyFont="0" applyFill="0" applyBorder="0" applyProtection="0"/>
    <xf numFmtId="41" fontId="46" fillId="0" borderId="0" applyFont="0" applyFill="0" applyBorder="0" applyAlignment="0" applyProtection="0"/>
    <xf numFmtId="43" fontId="21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192" fontId="21" fillId="0" borderId="0" applyFont="0" applyFill="0" applyBorder="0" applyAlignment="0" applyProtection="0"/>
    <xf numFmtId="171" fontId="16" fillId="0" borderId="0" applyFont="0" applyFill="0" applyBorder="0" applyAlignment="0" applyProtection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193" fontId="19" fillId="0" borderId="0"/>
    <xf numFmtId="3" fontId="20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94" fontId="2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192" fontId="19" fillId="0" borderId="0"/>
    <xf numFmtId="0" fontId="2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187" fontId="19" fillId="0" borderId="0"/>
    <xf numFmtId="38" fontId="38" fillId="0" borderId="0" applyFill="0" applyBorder="0" applyAlignment="0" applyProtection="0"/>
    <xf numFmtId="0" fontId="46" fillId="0" borderId="0"/>
    <xf numFmtId="0" fontId="46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ont="0" applyFill="0" applyBorder="0" applyAlignment="0" applyProtection="0"/>
    <xf numFmtId="2" fontId="20" fillId="0" borderId="0" applyFont="0" applyFill="0" applyBorder="0" applyAlignment="0" applyProtection="0"/>
    <xf numFmtId="2" fontId="49" fillId="0" borderId="0" applyFont="0" applyFill="0" applyBorder="0" applyAlignment="0" applyProtection="0"/>
    <xf numFmtId="2" fontId="49" fillId="0" borderId="0" applyFont="0" applyFill="0" applyBorder="0" applyAlignment="0" applyProtection="0"/>
    <xf numFmtId="195" fontId="54" fillId="0" borderId="0">
      <alignment horizontal="right"/>
    </xf>
    <xf numFmtId="195" fontId="54" fillId="0" borderId="0">
      <alignment horizontal="right"/>
    </xf>
    <xf numFmtId="180" fontId="54" fillId="0" borderId="0">
      <alignment horizontal="right"/>
    </xf>
    <xf numFmtId="0" fontId="38" fillId="0" borderId="0"/>
    <xf numFmtId="0" fontId="38" fillId="0" borderId="0"/>
    <xf numFmtId="0" fontId="38" fillId="0" borderId="0"/>
    <xf numFmtId="0" fontId="55" fillId="11" borderId="0" applyNumberFormat="0" applyBorder="0" applyAlignment="0" applyProtection="0"/>
    <xf numFmtId="0" fontId="56" fillId="55" borderId="0" applyNumberFormat="0" applyBorder="0" applyAlignment="0" applyProtection="0"/>
    <xf numFmtId="0" fontId="56" fillId="11" borderId="0" applyNumberFormat="0" applyBorder="0" applyAlignment="0" applyProtection="0"/>
    <xf numFmtId="0" fontId="55" fillId="11" borderId="0" applyNumberFormat="0" applyBorder="0" applyAlignment="0" applyProtection="0"/>
    <xf numFmtId="0" fontId="57" fillId="56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59" fillId="0" borderId="10" applyNumberFormat="0" applyProtection="0"/>
    <xf numFmtId="0" fontId="59" fillId="0" borderId="10" applyNumberFormat="0" applyProtection="0"/>
    <xf numFmtId="0" fontId="59" fillId="0" borderId="10" applyNumberFormat="0" applyProtection="0"/>
    <xf numFmtId="0" fontId="59" fillId="0" borderId="11">
      <alignment horizontal="left" vertical="center"/>
    </xf>
    <xf numFmtId="0" fontId="59" fillId="0" borderId="11">
      <alignment horizontal="left" vertical="center"/>
    </xf>
    <xf numFmtId="0" fontId="59" fillId="0" borderId="11">
      <alignment horizontal="left" vertical="center"/>
    </xf>
    <xf numFmtId="0" fontId="60" fillId="0" borderId="0" applyNumberFormat="0" applyFill="0" applyBorder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2" fillId="0" borderId="13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14" applyNumberFormat="0" applyFill="0" applyAlignment="0" applyProtection="0"/>
    <xf numFmtId="0" fontId="64" fillId="0" borderId="2" applyNumberFormat="0" applyFill="0" applyAlignment="0" applyProtection="0"/>
    <xf numFmtId="0" fontId="63" fillId="0" borderId="0" applyNumberFormat="0" applyFill="0" applyBorder="0" applyAlignment="0" applyProtection="0"/>
    <xf numFmtId="0" fontId="65" fillId="0" borderId="15" applyNumberFormat="0" applyFill="0" applyAlignment="0" applyProtection="0"/>
    <xf numFmtId="0" fontId="66" fillId="0" borderId="16" applyNumberFormat="0" applyFill="0" applyAlignment="0" applyProtection="0"/>
    <xf numFmtId="0" fontId="67" fillId="0" borderId="17" applyNumberFormat="0" applyFill="0" applyAlignment="0" applyProtection="0"/>
    <xf numFmtId="0" fontId="67" fillId="0" borderId="16" applyNumberFormat="0" applyFill="0" applyAlignment="0" applyProtection="0"/>
    <xf numFmtId="0" fontId="66" fillId="0" borderId="16" applyNumberFormat="0" applyFill="0" applyAlignment="0" applyProtection="0"/>
    <xf numFmtId="0" fontId="68" fillId="0" borderId="18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>
      <protection locked="0"/>
    </xf>
    <xf numFmtId="0" fontId="69" fillId="0" borderId="0" applyNumberFormat="0" applyFill="0" applyBorder="0">
      <protection locked="0"/>
    </xf>
    <xf numFmtId="0" fontId="58" fillId="19" borderId="19" applyNumberFormat="0" applyBorder="0" applyAlignment="0" applyProtection="0"/>
    <xf numFmtId="0" fontId="58" fillId="19" borderId="19" applyNumberFormat="0" applyBorder="0" applyAlignment="0" applyProtection="0"/>
    <xf numFmtId="0" fontId="58" fillId="19" borderId="19" applyNumberFormat="0" applyBorder="0" applyAlignment="0" applyProtection="0"/>
    <xf numFmtId="0" fontId="58" fillId="19" borderId="19" applyNumberFormat="0" applyBorder="0" applyAlignment="0" applyProtection="0"/>
    <xf numFmtId="0" fontId="70" fillId="3" borderId="6" applyNumberFormat="0" applyAlignment="0" applyProtection="0"/>
    <xf numFmtId="0" fontId="71" fillId="57" borderId="7" applyNumberFormat="0" applyAlignment="0" applyProtection="0"/>
    <xf numFmtId="0" fontId="71" fillId="57" borderId="7" applyNumberFormat="0" applyAlignment="0" applyProtection="0"/>
    <xf numFmtId="0" fontId="71" fillId="57" borderId="7" applyNumberFormat="0" applyAlignment="0" applyProtection="0"/>
    <xf numFmtId="0" fontId="71" fillId="57" borderId="7" applyNumberFormat="0" applyAlignment="0" applyProtection="0"/>
    <xf numFmtId="0" fontId="70" fillId="3" borderId="6" applyNumberFormat="0" applyAlignment="0" applyProtection="0"/>
    <xf numFmtId="0" fontId="72" fillId="15" borderId="6" applyNumberFormat="0" applyAlignment="0" applyProtection="0"/>
    <xf numFmtId="0" fontId="72" fillId="3" borderId="6" applyNumberFormat="0" applyAlignment="0" applyProtection="0"/>
    <xf numFmtId="0" fontId="72" fillId="3" borderId="6" applyNumberFormat="0" applyAlignment="0" applyProtection="0"/>
    <xf numFmtId="0" fontId="72" fillId="3" borderId="6" applyNumberFormat="0" applyAlignment="0" applyProtection="0"/>
    <xf numFmtId="0" fontId="72" fillId="3" borderId="6" applyNumberFormat="0" applyAlignment="0" applyProtection="0"/>
    <xf numFmtId="0" fontId="70" fillId="3" borderId="6" applyNumberFormat="0" applyAlignment="0" applyProtection="0"/>
    <xf numFmtId="0" fontId="70" fillId="3" borderId="6" applyNumberFormat="0" applyAlignment="0" applyProtection="0"/>
    <xf numFmtId="0" fontId="70" fillId="3" borderId="6" applyNumberFormat="0" applyAlignment="0" applyProtection="0"/>
    <xf numFmtId="0" fontId="73" fillId="0" borderId="0"/>
    <xf numFmtId="0" fontId="73" fillId="0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4" fillId="58" borderId="0"/>
    <xf numFmtId="0" fontId="75" fillId="0" borderId="4" applyNumberFormat="0" applyFill="0" applyAlignment="0" applyProtection="0"/>
    <xf numFmtId="0" fontId="76" fillId="0" borderId="20" applyNumberFormat="0" applyFill="0" applyAlignment="0" applyProtection="0"/>
    <xf numFmtId="0" fontId="77" fillId="0" borderId="4" applyNumberFormat="0" applyFill="0" applyAlignment="0" applyProtection="0"/>
    <xf numFmtId="0" fontId="75" fillId="0" borderId="4" applyNumberFormat="0" applyFill="0" applyAlignment="0" applyProtection="0"/>
    <xf numFmtId="0" fontId="78" fillId="0" borderId="21" applyNumberFormat="0" applyFill="0" applyAlignment="0" applyProtection="0"/>
    <xf numFmtId="0" fontId="79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79" fillId="3" borderId="0" applyNumberFormat="0" applyBorder="0" applyAlignment="0" applyProtection="0"/>
    <xf numFmtId="0" fontId="81" fillId="59" borderId="0" applyNumberFormat="0" applyBorder="0" applyAlignment="0" applyProtection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37" fontId="82" fillId="0" borderId="0"/>
    <xf numFmtId="181" fontId="83" fillId="0" borderId="0"/>
    <xf numFmtId="181" fontId="83" fillId="0" borderId="0"/>
    <xf numFmtId="181" fontId="83" fillId="0" borderId="0"/>
    <xf numFmtId="181" fontId="83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5" fillId="0" borderId="0"/>
    <xf numFmtId="0" fontId="19" fillId="0" borderId="0"/>
    <xf numFmtId="0" fontId="19" fillId="0" borderId="0"/>
    <xf numFmtId="0" fontId="175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20" fillId="0" borderId="0"/>
    <xf numFmtId="0" fontId="21" fillId="0" borderId="0"/>
    <xf numFmtId="0" fontId="175" fillId="0" borderId="0"/>
    <xf numFmtId="0" fontId="175" fillId="0" borderId="0"/>
    <xf numFmtId="0" fontId="20" fillId="0" borderId="0"/>
    <xf numFmtId="0" fontId="84" fillId="0" borderId="0"/>
    <xf numFmtId="0" fontId="20" fillId="0" borderId="0"/>
    <xf numFmtId="0" fontId="21" fillId="0" borderId="0"/>
    <xf numFmtId="0" fontId="20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17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48" fillId="0" borderId="0"/>
    <xf numFmtId="0" fontId="20" fillId="0" borderId="0"/>
    <xf numFmtId="0" fontId="21" fillId="0" borderId="0"/>
    <xf numFmtId="0" fontId="21" fillId="0" borderId="0"/>
    <xf numFmtId="0" fontId="85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6" fillId="0" borderId="0"/>
    <xf numFmtId="0" fontId="21" fillId="0" borderId="0"/>
    <xf numFmtId="0" fontId="175" fillId="0" borderId="0"/>
    <xf numFmtId="0" fontId="175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86" fillId="0" borderId="0"/>
    <xf numFmtId="0" fontId="86" fillId="0" borderId="0"/>
    <xf numFmtId="0" fontId="19" fillId="0" borderId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20" fillId="19" borderId="6" applyNumberFormat="0" applyFont="0" applyAlignment="0" applyProtection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87" fillId="0" borderId="0"/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8" fillId="0" borderId="23">
      <alignment vertical="center"/>
    </xf>
    <xf numFmtId="0" fontId="89" fillId="0" borderId="24"/>
    <xf numFmtId="0" fontId="89" fillId="0" borderId="24"/>
    <xf numFmtId="0" fontId="89" fillId="0" borderId="24"/>
    <xf numFmtId="0" fontId="90" fillId="51" borderId="25" applyNumberFormat="0" applyAlignment="0" applyProtection="0"/>
    <xf numFmtId="0" fontId="91" fillId="21" borderId="25" applyNumberFormat="0" applyAlignment="0" applyProtection="0"/>
    <xf numFmtId="0" fontId="91" fillId="51" borderId="25" applyNumberFormat="0" applyAlignment="0" applyProtection="0"/>
    <xf numFmtId="0" fontId="90" fillId="51" borderId="25" applyNumberFormat="0" applyAlignment="0" applyProtection="0"/>
    <xf numFmtId="0" fontId="92" fillId="52" borderId="26" applyNumberFormat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7" fillId="0" borderId="0" applyFont="0" applyFill="0" applyBorder="0" applyProtection="0"/>
    <xf numFmtId="9" fontId="17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7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93" fillId="0" borderId="0" applyFont="0" applyFill="0" applyBorder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20" fillId="0" borderId="27" applyNumberFormat="0" applyFill="0" applyProtection="0"/>
    <xf numFmtId="0" fontId="48" fillId="3" borderId="25" applyNumberFormat="0" applyProtection="0">
      <alignment vertical="center"/>
    </xf>
    <xf numFmtId="0" fontId="94" fillId="3" borderId="25" applyNumberFormat="0" applyProtection="0">
      <alignment vertical="center"/>
    </xf>
    <xf numFmtId="0" fontId="48" fillId="3" borderId="25" applyNumberFormat="0" applyProtection="0">
      <alignment horizontal="left" vertical="center" indent="1"/>
    </xf>
    <xf numFmtId="0" fontId="48" fillId="3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48" fillId="2" borderId="25" applyNumberFormat="0" applyProtection="0">
      <alignment horizontal="right" vertical="center"/>
    </xf>
    <xf numFmtId="0" fontId="48" fillId="17" borderId="25" applyNumberFormat="0" applyProtection="0">
      <alignment horizontal="right" vertical="center"/>
    </xf>
    <xf numFmtId="0" fontId="48" fillId="5" borderId="25" applyNumberFormat="0" applyProtection="0">
      <alignment horizontal="right" vertical="center"/>
    </xf>
    <xf numFmtId="0" fontId="48" fillId="27" borderId="25" applyNumberFormat="0" applyProtection="0">
      <alignment horizontal="right" vertical="center"/>
    </xf>
    <xf numFmtId="0" fontId="48" fillId="36" borderId="25" applyNumberFormat="0" applyProtection="0">
      <alignment horizontal="right" vertical="center"/>
    </xf>
    <xf numFmtId="0" fontId="48" fillId="9" borderId="25" applyNumberFormat="0" applyProtection="0">
      <alignment horizontal="right" vertical="center"/>
    </xf>
    <xf numFmtId="0" fontId="48" fillId="6" borderId="25" applyNumberFormat="0" applyProtection="0">
      <alignment horizontal="right" vertical="center"/>
    </xf>
    <xf numFmtId="0" fontId="48" fillId="55" borderId="25" applyNumberFormat="0" applyProtection="0">
      <alignment horizontal="right" vertical="center"/>
    </xf>
    <xf numFmtId="0" fontId="48" fillId="26" borderId="25" applyNumberFormat="0" applyProtection="0">
      <alignment horizontal="right" vertical="center"/>
    </xf>
    <xf numFmtId="0" fontId="95" fillId="60" borderId="25" applyNumberFormat="0" applyProtection="0">
      <alignment horizontal="left" vertical="center" indent="1"/>
    </xf>
    <xf numFmtId="0" fontId="48" fillId="21" borderId="28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96" fillId="46" borderId="0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21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48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53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28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4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48" fillId="19" borderId="25" applyNumberFormat="0" applyProtection="0">
      <alignment vertical="center"/>
    </xf>
    <xf numFmtId="0" fontId="94" fillId="19" borderId="25" applyNumberFormat="0" applyProtection="0">
      <alignment vertical="center"/>
    </xf>
    <xf numFmtId="0" fontId="48" fillId="19" borderId="25" applyNumberFormat="0" applyProtection="0">
      <alignment horizontal="left" vertical="center" indent="1"/>
    </xf>
    <xf numFmtId="0" fontId="48" fillId="19" borderId="25" applyNumberFormat="0" applyProtection="0">
      <alignment horizontal="left" vertical="center" indent="1"/>
    </xf>
    <xf numFmtId="0" fontId="48" fillId="21" borderId="25" applyNumberFormat="0" applyProtection="0">
      <alignment horizontal="right" vertical="center"/>
    </xf>
    <xf numFmtId="0" fontId="94" fillId="21" borderId="25" applyNumberFormat="0" applyProtection="0">
      <alignment horizontal="right" vertical="center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20" fillId="10" borderId="25" applyNumberFormat="0" applyProtection="0">
      <alignment horizontal="left" vertical="center" indent="1"/>
    </xf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8" fillId="21" borderId="25" applyNumberFormat="0" applyProtection="0">
      <alignment horizontal="right" vertical="center"/>
    </xf>
    <xf numFmtId="0" fontId="99" fillId="0" borderId="29"/>
    <xf numFmtId="0" fontId="99" fillId="0" borderId="29"/>
    <xf numFmtId="0" fontId="100" fillId="0" borderId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30" applyNumberFormat="0" applyFont="0" applyFill="0" applyAlignment="0" applyProtection="0"/>
    <xf numFmtId="0" fontId="104" fillId="0" borderId="31" applyNumberFormat="0" applyFill="0" applyAlignment="0" applyProtection="0"/>
    <xf numFmtId="0" fontId="104" fillId="0" borderId="31" applyNumberFormat="0" applyFill="0" applyAlignment="0" applyProtection="0"/>
    <xf numFmtId="0" fontId="49" fillId="0" borderId="30" applyNumberFormat="0" applyFont="0" applyFill="0" applyAlignment="0" applyProtection="0"/>
    <xf numFmtId="0" fontId="105" fillId="0" borderId="32" applyNumberFormat="0" applyFill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0" fillId="0" borderId="0"/>
    <xf numFmtId="0" fontId="27" fillId="0" borderId="0"/>
    <xf numFmtId="0" fontId="175" fillId="61" borderId="33" applyNumberFormat="0" applyFont="0" applyAlignment="0" applyProtection="0"/>
    <xf numFmtId="0" fontId="175" fillId="61" borderId="33" applyNumberFormat="0" applyFont="0" applyAlignment="0" applyProtection="0"/>
    <xf numFmtId="0" fontId="13" fillId="0" borderId="0"/>
    <xf numFmtId="41" fontId="27" fillId="0" borderId="0" applyFont="0" applyFill="0" applyBorder="0" applyProtection="0"/>
    <xf numFmtId="171" fontId="175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96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98" fontId="21" fillId="0" borderId="0" applyFont="0" applyFill="0" applyBorder="0" applyAlignment="0" applyProtection="0"/>
    <xf numFmtId="197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1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1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110" fillId="0" borderId="0" applyNumberFormat="0" applyFill="0" applyBorder="0">
      <protection locked="0"/>
    </xf>
    <xf numFmtId="0" fontId="44" fillId="28" borderId="8" applyNumberFormat="0" applyAlignment="0" applyProtection="0"/>
    <xf numFmtId="0" fontId="44" fillId="28" borderId="8" applyNumberFormat="0" applyAlignment="0" applyProtection="0"/>
    <xf numFmtId="0" fontId="44" fillId="28" borderId="8" applyNumberFormat="0" applyAlignment="0" applyProtection="0"/>
    <xf numFmtId="0" fontId="77" fillId="0" borderId="4" applyNumberFormat="0" applyFill="0" applyAlignment="0" applyProtection="0"/>
    <xf numFmtId="0" fontId="77" fillId="0" borderId="4" applyNumberFormat="0" applyFill="0" applyAlignment="0" applyProtection="0"/>
    <xf numFmtId="0" fontId="77" fillId="0" borderId="4" applyNumberFormat="0" applyFill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91" fillId="51" borderId="25" applyNumberFormat="0" applyAlignment="0" applyProtection="0"/>
    <xf numFmtId="0" fontId="91" fillId="14" borderId="25" applyNumberFormat="0" applyAlignment="0" applyProtection="0"/>
    <xf numFmtId="0" fontId="91" fillId="51" borderId="25" applyNumberFormat="0" applyAlignment="0" applyProtection="0"/>
    <xf numFmtId="0" fontId="41" fillId="51" borderId="6" applyNumberFormat="0" applyAlignment="0" applyProtection="0"/>
    <xf numFmtId="0" fontId="41" fillId="14" borderId="6" applyNumberFormat="0" applyAlignment="0" applyProtection="0"/>
    <xf numFmtId="0" fontId="41" fillId="51" borderId="6" applyNumberFormat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0" fontId="113" fillId="0" borderId="0" applyNumberFormat="0" applyFill="0" applyBorder="0">
      <protection locked="0"/>
    </xf>
    <xf numFmtId="9" fontId="114" fillId="0" borderId="0" applyFont="0" applyFill="0" applyBorder="0" applyAlignment="0" applyProtection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5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15" fillId="0" borderId="0"/>
    <xf numFmtId="0" fontId="72" fillId="3" borderId="6" applyNumberFormat="0" applyAlignment="0" applyProtection="0"/>
    <xf numFmtId="0" fontId="72" fillId="15" borderId="6" applyNumberFormat="0" applyAlignment="0" applyProtection="0"/>
    <xf numFmtId="0" fontId="72" fillId="3" borderId="6" applyNumberFormat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104" fillId="0" borderId="31" applyNumberFormat="0" applyFill="0" applyAlignment="0" applyProtection="0"/>
    <xf numFmtId="0" fontId="104" fillId="0" borderId="34" applyNumberFormat="0" applyFill="0" applyAlignment="0" applyProtection="0"/>
    <xf numFmtId="0" fontId="104" fillId="0" borderId="31" applyNumberFormat="0" applyFill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14" fillId="0" borderId="0"/>
    <xf numFmtId="0" fontId="30" fillId="8" borderId="0" applyNumberFormat="0" applyBorder="0" applyAlignment="0" applyProtection="0"/>
    <xf numFmtId="0" fontId="30" fillId="4" borderId="0" applyNumberFormat="0" applyBorder="0" applyAlignment="0" applyProtection="0"/>
    <xf numFmtId="0" fontId="30" fillId="8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46" borderId="0" applyNumberFormat="0" applyBorder="0" applyAlignment="0" applyProtection="0"/>
    <xf numFmtId="0" fontId="30" fillId="7" borderId="0" applyNumberFormat="0" applyBorder="0" applyAlignment="0" applyProtection="0"/>
    <xf numFmtId="0" fontId="30" fillId="46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21" fillId="19" borderId="22" applyNumberFormat="0" applyFont="0" applyAlignment="0" applyProtection="0"/>
    <xf numFmtId="0" fontId="87" fillId="0" borderId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21" fillId="19" borderId="22" applyNumberFormat="0" applyFont="0" applyAlignment="0" applyProtection="0"/>
    <xf numFmtId="0" fontId="61" fillId="0" borderId="12" applyNumberFormat="0" applyFill="0" applyAlignment="0" applyProtection="0"/>
    <xf numFmtId="0" fontId="116" fillId="0" borderId="1" applyNumberFormat="0" applyFill="0" applyAlignment="0" applyProtection="0"/>
    <xf numFmtId="0" fontId="61" fillId="0" borderId="12" applyNumberFormat="0" applyFill="0" applyAlignment="0" applyProtection="0"/>
    <xf numFmtId="0" fontId="64" fillId="0" borderId="2" applyNumberFormat="0" applyFill="0" applyAlignment="0" applyProtection="0"/>
    <xf numFmtId="0" fontId="117" fillId="0" borderId="2" applyNumberFormat="0" applyFill="0" applyAlignment="0" applyProtection="0"/>
    <xf numFmtId="0" fontId="64" fillId="0" borderId="2" applyNumberFormat="0" applyFill="0" applyAlignment="0" applyProtection="0"/>
    <xf numFmtId="0" fontId="67" fillId="0" borderId="16" applyNumberFormat="0" applyFill="0" applyAlignment="0" applyProtection="0"/>
    <xf numFmtId="0" fontId="118" fillId="0" borderId="3" applyNumberFormat="0" applyFill="0" applyAlignment="0" applyProtection="0"/>
    <xf numFmtId="0" fontId="67" fillId="0" borderId="16" applyNumberFormat="0" applyFill="0" applyAlignment="0" applyProtection="0"/>
    <xf numFmtId="0" fontId="6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6" fillId="0" borderId="0"/>
    <xf numFmtId="41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40" fontId="120" fillId="0" borderId="0" applyFont="0" applyFill="0" applyBorder="0" applyAlignment="0" applyProtection="0"/>
    <xf numFmtId="38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121" fillId="0" borderId="0"/>
    <xf numFmtId="19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00" fontId="122" fillId="0" borderId="0" applyFont="0" applyFill="0" applyBorder="0" applyAlignment="0" applyProtection="0"/>
    <xf numFmtId="201" fontId="122" fillId="0" borderId="0" applyFont="0" applyFill="0" applyBorder="0" applyAlignment="0" applyProtection="0"/>
    <xf numFmtId="0" fontId="123" fillId="0" borderId="0"/>
    <xf numFmtId="0" fontId="20" fillId="0" borderId="0"/>
    <xf numFmtId="0" fontId="27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7" fillId="0" borderId="0">
      <alignment vertical="center"/>
    </xf>
    <xf numFmtId="0" fontId="16" fillId="0" borderId="0"/>
    <xf numFmtId="0" fontId="21" fillId="0" borderId="0"/>
    <xf numFmtId="0" fontId="21" fillId="0" borderId="0"/>
    <xf numFmtId="0" fontId="124" fillId="3" borderId="0" applyNumberFormat="0" applyBorder="0" applyProtection="0"/>
    <xf numFmtId="0" fontId="124" fillId="3" borderId="0" applyNumberFormat="0" applyBorder="0" applyProtection="0"/>
    <xf numFmtId="0" fontId="16" fillId="19" borderId="22" applyNumberFormat="0" applyFont="0" applyProtection="0"/>
    <xf numFmtId="43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21" fillId="0" borderId="0" applyFont="0" applyFill="0" applyBorder="0" applyAlignment="0" applyProtection="0"/>
    <xf numFmtId="202" fontId="16" fillId="0" borderId="0" applyFont="0" applyFill="0" applyBorder="0" applyAlignment="0" applyProtection="0"/>
    <xf numFmtId="202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4" fontId="125" fillId="0" borderId="0" applyFont="0" applyFill="0" applyBorder="0" applyAlignment="0" applyProtection="0"/>
    <xf numFmtId="174" fontId="125" fillId="0" borderId="0" applyFont="0" applyFill="0" applyBorder="0" applyAlignment="0" applyProtection="0"/>
    <xf numFmtId="174" fontId="125" fillId="0" borderId="0" applyFont="0" applyFill="0" applyBorder="0" applyAlignment="0" applyProtection="0"/>
    <xf numFmtId="174" fontId="125" fillId="0" borderId="0" applyFont="0" applyFill="0" applyBorder="0" applyAlignment="0" applyProtection="0"/>
    <xf numFmtId="171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26" fillId="0" borderId="34" applyNumberFormat="0" applyFill="0" applyProtection="0"/>
    <xf numFmtId="0" fontId="126" fillId="0" borderId="34" applyNumberFormat="0" applyFill="0" applyProtection="0"/>
    <xf numFmtId="0" fontId="127" fillId="2" borderId="0" applyNumberFormat="0" applyBorder="0" applyProtection="0"/>
    <xf numFmtId="0" fontId="127" fillId="2" borderId="0" applyNumberFormat="0" applyBorder="0" applyProtection="0"/>
    <xf numFmtId="0" fontId="128" fillId="2" borderId="0" applyNumberFormat="0" applyBorder="0" applyProtection="0"/>
    <xf numFmtId="0" fontId="127" fillId="2" borderId="0" applyNumberFormat="0" applyBorder="0" applyProtection="0"/>
    <xf numFmtId="0" fontId="129" fillId="11" borderId="0" applyNumberFormat="0" applyBorder="0" applyProtection="0"/>
    <xf numFmtId="0" fontId="129" fillId="11" borderId="0" applyNumberFormat="0" applyBorder="0" applyProtection="0"/>
    <xf numFmtId="0" fontId="130" fillId="11" borderId="0" applyNumberFormat="0" applyBorder="0" applyProtection="0"/>
    <xf numFmtId="0" fontId="131" fillId="11" borderId="0" applyNumberFormat="0" applyBorder="0" applyProtection="0"/>
    <xf numFmtId="0" fontId="57" fillId="56" borderId="0" applyNumberFormat="0" applyBorder="0" applyProtection="0"/>
    <xf numFmtId="0" fontId="131" fillId="11" borderId="0" applyNumberFormat="0" applyBorder="0" applyProtection="0"/>
    <xf numFmtId="0" fontId="132" fillId="11" borderId="0" applyNumberFormat="0" applyBorder="0" applyProtection="0"/>
    <xf numFmtId="0" fontId="131" fillId="11" borderId="0" applyNumberFormat="0" applyBorder="0" applyProtection="0"/>
    <xf numFmtId="0" fontId="131" fillId="11" borderId="0" applyNumberFormat="0" applyBorder="0" applyProtection="0"/>
    <xf numFmtId="0" fontId="131" fillId="11" borderId="0" applyNumberFormat="0" applyBorder="0" applyProtection="0"/>
    <xf numFmtId="0" fontId="133" fillId="2" borderId="0" applyNumberFormat="0" applyBorder="0" applyProtection="0"/>
    <xf numFmtId="0" fontId="134" fillId="2" borderId="0" applyNumberFormat="0" applyBorder="0" applyProtection="0"/>
    <xf numFmtId="0" fontId="133" fillId="2" borderId="0" applyNumberFormat="0" applyBorder="0" applyProtection="0"/>
    <xf numFmtId="0" fontId="37" fillId="50" borderId="0" applyNumberFormat="0" applyBorder="0" applyProtection="0"/>
    <xf numFmtId="0" fontId="133" fillId="2" borderId="0" applyNumberFormat="0" applyBorder="0" applyProtection="0"/>
    <xf numFmtId="0" fontId="133" fillId="2" borderId="0" applyNumberFormat="0" applyBorder="0" applyProtection="0"/>
    <xf numFmtId="0" fontId="133" fillId="2" borderId="0" applyNumberFormat="0" applyBorder="0" applyProtection="0"/>
    <xf numFmtId="0" fontId="26" fillId="0" borderId="0">
      <alignment vertical="center"/>
    </xf>
    <xf numFmtId="0" fontId="21" fillId="0" borderId="0"/>
    <xf numFmtId="0" fontId="26" fillId="0" borderId="0">
      <alignment vertical="center"/>
    </xf>
    <xf numFmtId="0" fontId="21" fillId="0" borderId="0"/>
    <xf numFmtId="0" fontId="26" fillId="0" borderId="0">
      <alignment vertical="center"/>
    </xf>
    <xf numFmtId="0" fontId="1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25" fillId="0" borderId="0">
      <alignment vertical="center"/>
    </xf>
    <xf numFmtId="0" fontId="32" fillId="4" borderId="0" applyNumberFormat="0" applyBorder="0" applyProtection="0"/>
    <xf numFmtId="0" fontId="33" fillId="4" borderId="0" applyNumberFormat="0" applyBorder="0" applyProtection="0"/>
    <xf numFmtId="0" fontId="32" fillId="5" borderId="0" applyNumberFormat="0" applyBorder="0" applyProtection="0"/>
    <xf numFmtId="0" fontId="33" fillId="5" borderId="0" applyNumberFormat="0" applyBorder="0" applyProtection="0"/>
    <xf numFmtId="0" fontId="32" fillId="6" borderId="0" applyNumberFormat="0" applyBorder="0" applyProtection="0"/>
    <xf numFmtId="0" fontId="33" fillId="6" borderId="0" applyNumberFormat="0" applyBorder="0" applyProtection="0"/>
    <xf numFmtId="0" fontId="32" fillId="7" borderId="0" applyNumberFormat="0" applyBorder="0" applyProtection="0"/>
    <xf numFmtId="0" fontId="33" fillId="7" borderId="0" applyNumberFormat="0" applyBorder="0" applyProtection="0"/>
    <xf numFmtId="0" fontId="32" fillId="8" borderId="0" applyNumberFormat="0" applyBorder="0" applyProtection="0"/>
    <xf numFmtId="0" fontId="33" fillId="8" borderId="0" applyNumberFormat="0" applyBorder="0" applyProtection="0"/>
    <xf numFmtId="0" fontId="32" fillId="9" borderId="0" applyNumberFormat="0" applyBorder="0" applyProtection="0"/>
    <xf numFmtId="0" fontId="33" fillId="9" borderId="0" applyNumberFormat="0" applyBorder="0" applyProtection="0"/>
    <xf numFmtId="0" fontId="16" fillId="51" borderId="0"/>
    <xf numFmtId="0" fontId="135" fillId="0" borderId="0" applyNumberFormat="0" applyFill="0" applyBorder="0" applyProtection="0"/>
    <xf numFmtId="0" fontId="136" fillId="0" borderId="1" applyNumberFormat="0" applyFill="0" applyProtection="0"/>
    <xf numFmtId="0" fontId="137" fillId="0" borderId="1" applyNumberFormat="0" applyFill="0" applyProtection="0"/>
    <xf numFmtId="0" fontId="138" fillId="0" borderId="2" applyNumberFormat="0" applyFill="0" applyProtection="0"/>
    <xf numFmtId="0" fontId="139" fillId="0" borderId="2" applyNumberFormat="0" applyFill="0" applyProtection="0"/>
    <xf numFmtId="0" fontId="140" fillId="0" borderId="3" applyNumberFormat="0" applyFill="0" applyProtection="0"/>
    <xf numFmtId="0" fontId="141" fillId="0" borderId="3" applyNumberFormat="0" applyFill="0" applyProtection="0"/>
    <xf numFmtId="0" fontId="140" fillId="0" borderId="0" applyNumberFormat="0" applyFill="0" applyBorder="0" applyProtection="0"/>
    <xf numFmtId="0" fontId="141" fillId="0" borderId="0" applyNumberFormat="0" applyFill="0" applyBorder="0" applyProtection="0"/>
    <xf numFmtId="0" fontId="142" fillId="0" borderId="0" applyNumberFormat="0" applyFill="0" applyBorder="0" applyProtection="0"/>
    <xf numFmtId="0" fontId="135" fillId="0" borderId="0" applyNumberFormat="0" applyFill="0" applyBorder="0" applyProtection="0"/>
    <xf numFmtId="0" fontId="19" fillId="0" borderId="0" applyFont="0" applyFill="0" applyBorder="0" applyAlignment="0" applyProtection="0"/>
    <xf numFmtId="0" fontId="143" fillId="28" borderId="8" applyNumberFormat="0" applyProtection="0"/>
    <xf numFmtId="0" fontId="144" fillId="28" borderId="8" applyNumberFormat="0" applyProtection="0"/>
    <xf numFmtId="0" fontId="137" fillId="0" borderId="1" applyNumberFormat="0" applyFill="0" applyProtection="0"/>
    <xf numFmtId="0" fontId="137" fillId="0" borderId="1" applyNumberFormat="0" applyFill="0" applyProtection="0"/>
    <xf numFmtId="0" fontId="139" fillId="0" borderId="2" applyNumberFormat="0" applyFill="0" applyProtection="0"/>
    <xf numFmtId="0" fontId="139" fillId="0" borderId="2" applyNumberFormat="0" applyFill="0" applyProtection="0"/>
    <xf numFmtId="0" fontId="141" fillId="0" borderId="3" applyNumberFormat="0" applyFill="0" applyProtection="0"/>
    <xf numFmtId="0" fontId="141" fillId="0" borderId="3" applyNumberFormat="0" applyFill="0" applyProtection="0"/>
    <xf numFmtId="0" fontId="141" fillId="0" borderId="0" applyNumberFormat="0" applyFill="0" applyBorder="0" applyProtection="0"/>
    <xf numFmtId="0" fontId="141" fillId="0" borderId="0" applyNumberFormat="0" applyFill="0" applyBorder="0" applyProtection="0"/>
    <xf numFmtId="0" fontId="142" fillId="0" borderId="0" applyNumberFormat="0" applyFill="0" applyBorder="0" applyProtection="0"/>
    <xf numFmtId="0" fontId="142" fillId="0" borderId="0" applyNumberFormat="0" applyFill="0" applyBorder="0" applyProtection="0"/>
    <xf numFmtId="0" fontId="13" fillId="0" borderId="0"/>
    <xf numFmtId="0" fontId="145" fillId="28" borderId="8" applyNumberFormat="0" applyProtection="0"/>
    <xf numFmtId="0" fontId="145" fillId="28" borderId="8" applyNumberFormat="0" applyProtection="0"/>
    <xf numFmtId="0" fontId="146" fillId="0" borderId="34" applyNumberFormat="0" applyFill="0" applyProtection="0"/>
    <xf numFmtId="0" fontId="147" fillId="0" borderId="34" applyNumberFormat="0" applyFill="0" applyProtection="0"/>
    <xf numFmtId="0" fontId="21" fillId="19" borderId="22" applyNumberFormat="0" applyFont="0" applyProtection="0"/>
    <xf numFmtId="0" fontId="27" fillId="19" borderId="22" applyNumberFormat="0" applyFo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48" fillId="0" borderId="0" applyNumberFormat="0" applyFill="0" applyBorder="0">
      <protection locked="0"/>
    </xf>
    <xf numFmtId="0" fontId="148" fillId="0" borderId="0" applyNumberFormat="0" applyFill="0" applyBorder="0">
      <protection locked="0"/>
    </xf>
    <xf numFmtId="0" fontId="149" fillId="0" borderId="0">
      <alignment horizontal="centerContinuous"/>
    </xf>
    <xf numFmtId="0" fontId="150" fillId="0" borderId="0" applyNumberFormat="0" applyFill="0" applyBorder="0" applyProtection="0"/>
    <xf numFmtId="0" fontId="151" fillId="0" borderId="0" applyNumberFormat="0" applyFill="0" applyBorder="0" applyProtection="0"/>
    <xf numFmtId="0" fontId="152" fillId="14" borderId="6" applyNumberFormat="0" applyProtection="0"/>
    <xf numFmtId="0" fontId="152" fillId="14" borderId="6" applyNumberFormat="0" applyProtection="0"/>
    <xf numFmtId="0" fontId="153" fillId="0" borderId="0" applyNumberFormat="0" applyFill="0" applyBorder="0" applyProtection="0"/>
    <xf numFmtId="0" fontId="153" fillId="0" borderId="0" applyNumberFormat="0" applyFill="0" applyBorder="0" applyProtection="0"/>
    <xf numFmtId="0" fontId="154" fillId="0" borderId="0" applyNumberFormat="0" applyFill="0" applyBorder="0" applyProtection="0"/>
    <xf numFmtId="0" fontId="154" fillId="0" borderId="0" applyNumberFormat="0" applyFill="0" applyBorder="0" applyProtection="0"/>
    <xf numFmtId="0" fontId="155" fillId="0" borderId="0" applyNumberFormat="0" applyFill="0" applyBorder="0" applyProtection="0"/>
    <xf numFmtId="0" fontId="156" fillId="0" borderId="0" applyNumberFormat="0" applyFill="0" applyBorder="0" applyProtection="0"/>
    <xf numFmtId="0" fontId="157" fillId="14" borderId="6" applyNumberFormat="0" applyProtection="0"/>
    <xf numFmtId="0" fontId="158" fillId="14" borderId="6" applyNumberFormat="0" applyProtection="0"/>
    <xf numFmtId="203" fontId="159" fillId="0" borderId="0" applyFont="0" applyFill="0" applyBorder="0" applyAlignment="0" applyProtection="0"/>
    <xf numFmtId="0" fontId="34" fillId="4" borderId="0" applyNumberFormat="0" applyBorder="0" applyProtection="0"/>
    <xf numFmtId="0" fontId="34" fillId="4" borderId="0" applyNumberFormat="0" applyBorder="0" applyProtection="0"/>
    <xf numFmtId="0" fontId="34" fillId="5" borderId="0" applyNumberFormat="0" applyBorder="0" applyProtection="0"/>
    <xf numFmtId="0" fontId="34" fillId="5" borderId="0" applyNumberFormat="0" applyBorder="0" applyProtection="0"/>
    <xf numFmtId="0" fontId="34" fillId="6" borderId="0" applyNumberFormat="0" applyBorder="0" applyProtection="0"/>
    <xf numFmtId="0" fontId="34" fillId="6" borderId="0" applyNumberFormat="0" applyBorder="0" applyProtection="0"/>
    <xf numFmtId="0" fontId="34" fillId="7" borderId="0" applyNumberFormat="0" applyBorder="0" applyProtection="0"/>
    <xf numFmtId="0" fontId="34" fillId="7" borderId="0" applyNumberFormat="0" applyBorder="0" applyProtection="0"/>
    <xf numFmtId="0" fontId="34" fillId="8" borderId="0" applyNumberFormat="0" applyBorder="0" applyProtection="0"/>
    <xf numFmtId="0" fontId="34" fillId="8" borderId="0" applyNumberFormat="0" applyBorder="0" applyProtection="0"/>
    <xf numFmtId="0" fontId="34" fillId="9" borderId="0" applyNumberFormat="0" applyBorder="0" applyProtection="0"/>
    <xf numFmtId="0" fontId="34" fillId="9" borderId="0" applyNumberFormat="0" applyBorder="0" applyProtection="0"/>
    <xf numFmtId="0" fontId="160" fillId="15" borderId="6" applyNumberFormat="0" applyProtection="0"/>
    <xf numFmtId="0" fontId="160" fillId="15" borderId="6" applyNumberFormat="0" applyProtection="0"/>
    <xf numFmtId="0" fontId="161" fillId="14" borderId="25" applyNumberFormat="0" applyProtection="0"/>
    <xf numFmtId="0" fontId="161" fillId="14" borderId="25" applyNumberFormat="0" applyProtection="0"/>
    <xf numFmtId="0" fontId="162" fillId="15" borderId="6" applyNumberFormat="0" applyProtection="0"/>
    <xf numFmtId="0" fontId="163" fillId="15" borderId="6" applyNumberFormat="0" applyProtection="0"/>
    <xf numFmtId="0" fontId="164" fillId="14" borderId="25" applyNumberFormat="0" applyProtection="0"/>
    <xf numFmtId="0" fontId="165" fillId="14" borderId="25" applyNumberFormat="0" applyProtection="0"/>
    <xf numFmtId="0" fontId="166" fillId="3" borderId="0" applyNumberFormat="0" applyBorder="0" applyProtection="0"/>
    <xf numFmtId="0" fontId="167" fillId="3" borderId="0" applyNumberFormat="0" applyBorder="0" applyProtection="0"/>
    <xf numFmtId="0" fontId="168" fillId="0" borderId="4" applyNumberFormat="0" applyFill="0" applyProtection="0"/>
    <xf numFmtId="0" fontId="168" fillId="0" borderId="4" applyNumberFormat="0" applyFill="0" applyProtection="0"/>
    <xf numFmtId="0" fontId="16" fillId="0" borderId="0"/>
    <xf numFmtId="0" fontId="169" fillId="0" borderId="4" applyNumberFormat="0" applyFill="0" applyProtection="0"/>
    <xf numFmtId="0" fontId="170" fillId="0" borderId="4" applyNumberFormat="0" applyFill="0" applyProtection="0"/>
    <xf numFmtId="0" fontId="171" fillId="0" borderId="0" applyNumberFormat="0" applyFill="0" applyBorder="0">
      <protection locked="0"/>
    </xf>
    <xf numFmtId="0" fontId="171" fillId="0" borderId="0" applyNumberFormat="0" applyFill="0" applyBorder="0">
      <protection locked="0"/>
    </xf>
  </cellStyleXfs>
  <cellXfs count="279">
    <xf numFmtId="0" fontId="0" fillId="0" borderId="0" xfId="0"/>
    <xf numFmtId="0" fontId="2" fillId="0" borderId="0" xfId="0" applyFont="1" applyAlignment="1">
      <alignment vertical="center"/>
    </xf>
    <xf numFmtId="3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35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37" fontId="4" fillId="0" borderId="35" xfId="0" applyNumberFormat="1" applyFont="1" applyBorder="1" applyAlignment="1">
      <alignment horizontal="center" vertical="center"/>
    </xf>
    <xf numFmtId="37" fontId="4" fillId="0" borderId="10" xfId="0" applyNumberFormat="1" applyFont="1" applyBorder="1" applyAlignment="1">
      <alignment horizontal="center" vertical="center"/>
    </xf>
    <xf numFmtId="10" fontId="2" fillId="0" borderId="38" xfId="2" applyNumberFormat="1" applyFont="1" applyBorder="1" applyAlignment="1">
      <alignment vertical="center"/>
    </xf>
    <xf numFmtId="10" fontId="2" fillId="0" borderId="39" xfId="2" applyNumberFormat="1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10" fontId="5" fillId="0" borderId="36" xfId="2" applyNumberFormat="1" applyFont="1" applyBorder="1" applyAlignment="1">
      <alignment horizontal="center" vertical="center"/>
    </xf>
    <xf numFmtId="10" fontId="4" fillId="0" borderId="37" xfId="2" applyNumberFormat="1" applyFont="1" applyBorder="1" applyAlignment="1">
      <alignment vertical="center"/>
    </xf>
    <xf numFmtId="10" fontId="5" fillId="0" borderId="40" xfId="2" applyNumberFormat="1" applyFont="1" applyBorder="1" applyAlignment="1">
      <alignment horizontal="center" vertical="center"/>
    </xf>
    <xf numFmtId="10" fontId="2" fillId="0" borderId="41" xfId="2" applyNumberFormat="1" applyFont="1" applyBorder="1" applyAlignment="1">
      <alignment vertical="center"/>
    </xf>
    <xf numFmtId="10" fontId="5" fillId="0" borderId="42" xfId="2" applyNumberFormat="1" applyFont="1" applyBorder="1" applyAlignment="1">
      <alignment horizontal="center" vertical="center"/>
    </xf>
    <xf numFmtId="10" fontId="2" fillId="0" borderId="43" xfId="2" applyNumberFormat="1" applyFont="1" applyBorder="1" applyAlignment="1">
      <alignment vertical="center"/>
    </xf>
    <xf numFmtId="10" fontId="5" fillId="0" borderId="38" xfId="2" applyNumberFormat="1" applyFont="1" applyBorder="1" applyAlignment="1">
      <alignment horizontal="center" vertical="center"/>
    </xf>
    <xf numFmtId="0" fontId="4" fillId="0" borderId="44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37" fontId="2" fillId="0" borderId="41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0" fontId="2" fillId="0" borderId="40" xfId="2" applyNumberFormat="1" applyFont="1" applyBorder="1" applyAlignment="1">
      <alignment vertical="center"/>
    </xf>
    <xf numFmtId="10" fontId="2" fillId="0" borderId="47" xfId="2" applyNumberFormat="1" applyFont="1" applyBorder="1" applyAlignment="1">
      <alignment vertical="center"/>
    </xf>
    <xf numFmtId="10" fontId="2" fillId="0" borderId="41" xfId="2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4" fillId="0" borderId="48" xfId="0" applyNumberFormat="1" applyFont="1" applyBorder="1" applyAlignment="1">
      <alignment horizontal="center" vertical="center"/>
    </xf>
    <xf numFmtId="49" fontId="2" fillId="0" borderId="49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2" fillId="0" borderId="51" xfId="0" applyNumberFormat="1" applyFont="1" applyBorder="1" applyAlignment="1">
      <alignment vertical="center"/>
    </xf>
    <xf numFmtId="49" fontId="2" fillId="0" borderId="50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37" fontId="2" fillId="0" borderId="53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37" fontId="2" fillId="0" borderId="42" xfId="0" applyNumberFormat="1" applyFont="1" applyBorder="1" applyAlignment="1">
      <alignment horizontal="center" vertical="center"/>
    </xf>
    <xf numFmtId="37" fontId="2" fillId="0" borderId="4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0" fontId="4" fillId="0" borderId="56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0" xfId="2" applyNumberFormat="1" applyFont="1" applyAlignment="1">
      <alignment vertical="center"/>
    </xf>
    <xf numFmtId="0" fontId="2" fillId="0" borderId="0" xfId="2" applyNumberFormat="1" applyFont="1" applyAlignment="1">
      <alignment vertical="center"/>
    </xf>
    <xf numFmtId="44" fontId="2" fillId="0" borderId="0" xfId="0" applyNumberFormat="1" applyFont="1" applyAlignment="1">
      <alignment vertical="center"/>
    </xf>
    <xf numFmtId="44" fontId="2" fillId="0" borderId="0" xfId="2" applyNumberFormat="1" applyFont="1" applyAlignment="1">
      <alignment vertical="center"/>
    </xf>
    <xf numFmtId="205" fontId="2" fillId="0" borderId="0" xfId="0" applyNumberFormat="1" applyFont="1" applyAlignment="1">
      <alignment vertical="center"/>
    </xf>
    <xf numFmtId="205" fontId="2" fillId="0" borderId="0" xfId="2" applyNumberFormat="1" applyFont="1" applyAlignment="1">
      <alignment vertical="center"/>
    </xf>
    <xf numFmtId="206" fontId="2" fillId="0" borderId="0" xfId="2" applyNumberFormat="1" applyFont="1" applyAlignment="1">
      <alignment vertical="center"/>
    </xf>
    <xf numFmtId="206" fontId="2" fillId="0" borderId="0" xfId="0" applyNumberFormat="1" applyFont="1" applyAlignment="1">
      <alignment vertical="center"/>
    </xf>
    <xf numFmtId="10" fontId="172" fillId="0" borderId="41" xfId="2" applyNumberFormat="1" applyFont="1" applyBorder="1" applyAlignment="1">
      <alignment horizontal="center" vertical="center"/>
    </xf>
    <xf numFmtId="49" fontId="172" fillId="0" borderId="41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37" fontId="4" fillId="0" borderId="48" xfId="0" applyNumberFormat="1" applyFont="1" applyBorder="1" applyAlignment="1">
      <alignment horizontal="center" vertical="center"/>
    </xf>
    <xf numFmtId="10" fontId="4" fillId="0" borderId="48" xfId="2" applyNumberFormat="1" applyFont="1" applyBorder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37" fontId="4" fillId="0" borderId="60" xfId="0" applyNumberFormat="1" applyFont="1" applyBorder="1" applyAlignment="1">
      <alignment horizontal="center" vertical="center"/>
    </xf>
    <xf numFmtId="37" fontId="173" fillId="0" borderId="0" xfId="0" applyNumberFormat="1" applyFont="1" applyAlignment="1">
      <alignment horizontal="center" vertical="center"/>
    </xf>
    <xf numFmtId="0" fontId="173" fillId="0" borderId="47" xfId="0" applyFont="1" applyBorder="1" applyAlignment="1">
      <alignment vertical="center"/>
    </xf>
    <xf numFmtId="10" fontId="173" fillId="0" borderId="38" xfId="2" applyNumberFormat="1" applyFont="1" applyBorder="1" applyAlignment="1">
      <alignment horizontal="center" vertical="center"/>
    </xf>
    <xf numFmtId="9" fontId="173" fillId="0" borderId="40" xfId="2" applyFont="1" applyBorder="1" applyAlignment="1">
      <alignment horizontal="center" vertical="center"/>
    </xf>
    <xf numFmtId="172" fontId="173" fillId="0" borderId="40" xfId="2" applyNumberFormat="1" applyFont="1" applyBorder="1" applyAlignment="1">
      <alignment horizontal="center" vertical="center"/>
    </xf>
    <xf numFmtId="173" fontId="173" fillId="0" borderId="40" xfId="2" applyNumberFormat="1" applyFont="1" applyBorder="1" applyAlignment="1">
      <alignment horizontal="center" vertical="center"/>
    </xf>
    <xf numFmtId="9" fontId="173" fillId="0" borderId="42" xfId="2" applyFont="1" applyBorder="1" applyAlignment="1">
      <alignment horizontal="center" vertical="center"/>
    </xf>
    <xf numFmtId="172" fontId="173" fillId="0" borderId="42" xfId="2" applyNumberFormat="1" applyFont="1" applyBorder="1" applyAlignment="1">
      <alignment horizontal="center" vertical="center"/>
    </xf>
    <xf numFmtId="37" fontId="173" fillId="0" borderId="44" xfId="0" applyNumberFormat="1" applyFont="1" applyBorder="1" applyAlignment="1">
      <alignment horizontal="center" vertical="center"/>
    </xf>
    <xf numFmtId="37" fontId="173" fillId="0" borderId="40" xfId="0" applyNumberFormat="1" applyFont="1" applyBorder="1" applyAlignment="1">
      <alignment horizontal="center" vertical="center"/>
    </xf>
    <xf numFmtId="10" fontId="173" fillId="0" borderId="40" xfId="2" applyNumberFormat="1" applyFont="1" applyBorder="1" applyAlignment="1">
      <alignment horizontal="center" vertical="center"/>
    </xf>
    <xf numFmtId="49" fontId="173" fillId="0" borderId="40" xfId="0" applyNumberFormat="1" applyFont="1" applyBorder="1" applyAlignment="1">
      <alignment horizontal="center" vertical="center"/>
    </xf>
    <xf numFmtId="49" fontId="173" fillId="0" borderId="49" xfId="0" applyNumberFormat="1" applyFont="1" applyBorder="1" applyAlignment="1">
      <alignment horizontal="center" vertical="center"/>
    </xf>
    <xf numFmtId="37" fontId="173" fillId="0" borderId="52" xfId="0" applyNumberFormat="1" applyFont="1" applyBorder="1" applyAlignment="1">
      <alignment horizontal="center" vertical="center"/>
    </xf>
    <xf numFmtId="37" fontId="4" fillId="0" borderId="10" xfId="0" applyNumberFormat="1" applyFont="1" applyBorder="1" applyAlignment="1">
      <alignment horizontal="center" vertical="center" wrapText="1"/>
    </xf>
    <xf numFmtId="37" fontId="4" fillId="0" borderId="56" xfId="0" applyNumberFormat="1" applyFont="1" applyBorder="1" applyAlignment="1">
      <alignment horizontal="center" vertical="center"/>
    </xf>
    <xf numFmtId="37" fontId="2" fillId="0" borderId="47" xfId="0" applyNumberFormat="1" applyFont="1" applyBorder="1" applyAlignment="1">
      <alignment horizontal="center" vertical="center"/>
    </xf>
    <xf numFmtId="10" fontId="2" fillId="0" borderId="47" xfId="2" applyNumberFormat="1" applyFont="1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37" fontId="2" fillId="0" borderId="54" xfId="0" applyNumberFormat="1" applyFont="1" applyBorder="1" applyAlignment="1">
      <alignment horizontal="center" vertical="center"/>
    </xf>
    <xf numFmtId="37" fontId="2" fillId="0" borderId="55" xfId="0" applyNumberFormat="1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0" fontId="2" fillId="0" borderId="60" xfId="0" applyFont="1" applyBorder="1" applyAlignment="1">
      <alignment vertical="center"/>
    </xf>
    <xf numFmtId="10" fontId="4" fillId="0" borderId="40" xfId="2" applyNumberFormat="1" applyFont="1" applyBorder="1" applyAlignment="1">
      <alignment vertical="center"/>
    </xf>
    <xf numFmtId="10" fontId="2" fillId="0" borderId="42" xfId="2" applyNumberFormat="1" applyFont="1" applyBorder="1" applyAlignment="1">
      <alignment vertical="center"/>
    </xf>
    <xf numFmtId="10" fontId="4" fillId="0" borderId="42" xfId="2" applyNumberFormat="1" applyFont="1" applyBorder="1" applyAlignment="1">
      <alignment vertical="center"/>
    </xf>
    <xf numFmtId="10" fontId="2" fillId="0" borderId="41" xfId="2" applyNumberFormat="1" applyFont="1" applyFill="1" applyBorder="1" applyAlignment="1">
      <alignment horizontal="center" vertical="center"/>
    </xf>
    <xf numFmtId="10" fontId="5" fillId="0" borderId="40" xfId="2" applyNumberFormat="1" applyFont="1" applyFill="1" applyBorder="1" applyAlignment="1">
      <alignment horizontal="center" vertical="center"/>
    </xf>
    <xf numFmtId="10" fontId="2" fillId="0" borderId="41" xfId="2" applyNumberFormat="1" applyFont="1" applyFill="1" applyBorder="1" applyAlignment="1">
      <alignment vertical="center"/>
    </xf>
    <xf numFmtId="10" fontId="4" fillId="0" borderId="48" xfId="2" applyNumberFormat="1" applyFont="1" applyFill="1" applyBorder="1" applyAlignment="1">
      <alignment horizontal="center" vertical="center"/>
    </xf>
    <xf numFmtId="4" fontId="0" fillId="0" borderId="0" xfId="0" applyNumberFormat="1"/>
    <xf numFmtId="0" fontId="173" fillId="0" borderId="0" xfId="0" applyFont="1" applyAlignment="1">
      <alignment vertical="center"/>
    </xf>
    <xf numFmtId="0" fontId="108" fillId="0" borderId="0" xfId="0" applyFont="1"/>
    <xf numFmtId="0" fontId="173" fillId="0" borderId="0" xfId="0" applyFont="1" applyAlignment="1">
      <alignment horizontal="center" vertical="center"/>
    </xf>
    <xf numFmtId="2" fontId="173" fillId="0" borderId="0" xfId="0" applyNumberFormat="1" applyFont="1" applyAlignment="1">
      <alignment vertical="center"/>
    </xf>
    <xf numFmtId="44" fontId="173" fillId="0" borderId="0" xfId="0" applyNumberFormat="1" applyFont="1" applyAlignment="1">
      <alignment vertical="center"/>
    </xf>
    <xf numFmtId="10" fontId="2" fillId="62" borderId="41" xfId="2" applyNumberFormat="1" applyFont="1" applyFill="1" applyBorder="1" applyAlignment="1">
      <alignment horizontal="center" vertical="center"/>
    </xf>
    <xf numFmtId="10" fontId="2" fillId="62" borderId="47" xfId="2" applyNumberFormat="1" applyFont="1" applyFill="1" applyBorder="1" applyAlignment="1">
      <alignment horizontal="center" vertical="center"/>
    </xf>
    <xf numFmtId="37" fontId="2" fillId="62" borderId="41" xfId="1" applyNumberFormat="1" applyFont="1" applyFill="1" applyBorder="1" applyAlignment="1">
      <alignment horizontal="center" vertical="center"/>
    </xf>
    <xf numFmtId="172" fontId="2" fillId="62" borderId="41" xfId="2" applyNumberFormat="1" applyFont="1" applyFill="1" applyBorder="1" applyAlignment="1">
      <alignment horizontal="center" vertical="center"/>
    </xf>
    <xf numFmtId="172" fontId="2" fillId="62" borderId="47" xfId="2" applyNumberFormat="1" applyFont="1" applyFill="1" applyBorder="1" applyAlignment="1">
      <alignment horizontal="center" vertical="center"/>
    </xf>
    <xf numFmtId="9" fontId="2" fillId="62" borderId="41" xfId="2" applyFont="1" applyFill="1" applyBorder="1" applyAlignment="1">
      <alignment horizontal="center" vertical="center"/>
    </xf>
    <xf numFmtId="9" fontId="2" fillId="62" borderId="47" xfId="2" applyFont="1" applyFill="1" applyBorder="1" applyAlignment="1">
      <alignment horizontal="center" vertical="center"/>
    </xf>
    <xf numFmtId="10" fontId="4" fillId="62" borderId="48" xfId="2" applyNumberFormat="1" applyFont="1" applyFill="1" applyBorder="1" applyAlignment="1">
      <alignment horizontal="center" vertical="center"/>
    </xf>
    <xf numFmtId="39" fontId="2" fillId="62" borderId="47" xfId="2" applyNumberFormat="1" applyFont="1" applyFill="1" applyBorder="1" applyAlignment="1">
      <alignment horizontal="center" vertical="center"/>
    </xf>
    <xf numFmtId="37" fontId="2" fillId="62" borderId="41" xfId="0" applyNumberFormat="1" applyFont="1" applyFill="1" applyBorder="1" applyAlignment="1">
      <alignment horizontal="center" vertical="center"/>
    </xf>
    <xf numFmtId="0" fontId="0" fillId="62" borderId="0" xfId="0" applyFill="1"/>
    <xf numFmtId="10" fontId="2" fillId="62" borderId="0" xfId="2" applyNumberFormat="1" applyFont="1" applyFill="1" applyAlignment="1">
      <alignment vertical="center"/>
    </xf>
    <xf numFmtId="9" fontId="2" fillId="62" borderId="48" xfId="2" applyFont="1" applyFill="1" applyBorder="1" applyAlignment="1">
      <alignment horizontal="center" vertical="center"/>
    </xf>
    <xf numFmtId="10" fontId="5" fillId="62" borderId="37" xfId="2" applyNumberFormat="1" applyFont="1" applyFill="1" applyBorder="1" applyAlignment="1">
      <alignment horizontal="center" vertical="center"/>
    </xf>
    <xf numFmtId="10" fontId="5" fillId="62" borderId="61" xfId="2" applyNumberFormat="1" applyFont="1" applyFill="1" applyBorder="1" applyAlignment="1">
      <alignment horizontal="center" vertical="center"/>
    </xf>
    <xf numFmtId="37" fontId="5" fillId="62" borderId="61" xfId="2" applyNumberFormat="1" applyFont="1" applyFill="1" applyBorder="1" applyAlignment="1">
      <alignment horizontal="center" vertical="center"/>
    </xf>
    <xf numFmtId="187" fontId="2" fillId="62" borderId="48" xfId="2" applyNumberFormat="1" applyFont="1" applyFill="1" applyBorder="1" applyAlignment="1">
      <alignment horizontal="center" vertical="center"/>
    </xf>
    <xf numFmtId="204" fontId="2" fillId="62" borderId="48" xfId="1" applyNumberFormat="1" applyFont="1" applyFill="1" applyBorder="1" applyAlignment="1">
      <alignment horizontal="center" vertical="center"/>
    </xf>
    <xf numFmtId="10" fontId="4" fillId="62" borderId="40" xfId="2" applyNumberFormat="1" applyFont="1" applyFill="1" applyBorder="1" applyAlignment="1">
      <alignment vertical="center"/>
    </xf>
    <xf numFmtId="172" fontId="172" fillId="62" borderId="47" xfId="2" applyNumberFormat="1" applyFont="1" applyFill="1" applyBorder="1" applyAlignment="1">
      <alignment horizontal="center" vertical="center"/>
    </xf>
    <xf numFmtId="9" fontId="2" fillId="62" borderId="43" xfId="2" applyFont="1" applyFill="1" applyBorder="1" applyAlignment="1">
      <alignment horizontal="center" vertical="center"/>
    </xf>
    <xf numFmtId="9" fontId="2" fillId="62" borderId="55" xfId="2" applyFont="1" applyFill="1" applyBorder="1" applyAlignment="1">
      <alignment horizontal="center" vertical="center"/>
    </xf>
    <xf numFmtId="204" fontId="2" fillId="62" borderId="48" xfId="2" applyNumberFormat="1" applyFont="1" applyFill="1" applyBorder="1" applyAlignment="1">
      <alignment horizontal="center" vertical="center"/>
    </xf>
    <xf numFmtId="172" fontId="2" fillId="62" borderId="43" xfId="2" applyNumberFormat="1" applyFont="1" applyFill="1" applyBorder="1" applyAlignment="1">
      <alignment horizontal="center" vertical="center"/>
    </xf>
    <xf numFmtId="172" fontId="2" fillId="62" borderId="55" xfId="2" applyNumberFormat="1" applyFont="1" applyFill="1" applyBorder="1" applyAlignment="1">
      <alignment horizontal="center" vertical="center"/>
    </xf>
    <xf numFmtId="9" fontId="2" fillId="62" borderId="59" xfId="2" applyFont="1" applyFill="1" applyBorder="1" applyAlignment="1">
      <alignment horizontal="center" vertical="center"/>
    </xf>
    <xf numFmtId="10" fontId="2" fillId="62" borderId="39" xfId="2" applyNumberFormat="1" applyFont="1" applyFill="1" applyBorder="1" applyAlignment="1">
      <alignment horizontal="center" vertical="center"/>
    </xf>
    <xf numFmtId="10" fontId="2" fillId="62" borderId="62" xfId="2" applyNumberFormat="1" applyFont="1" applyFill="1" applyBorder="1" applyAlignment="1">
      <alignment horizontal="center" vertical="center"/>
    </xf>
    <xf numFmtId="10" fontId="2" fillId="62" borderId="63" xfId="2" applyNumberFormat="1" applyFont="1" applyFill="1" applyBorder="1" applyAlignment="1">
      <alignment horizontal="center" vertical="center"/>
    </xf>
    <xf numFmtId="37" fontId="2" fillId="62" borderId="45" xfId="0" applyNumberFormat="1" applyFont="1" applyFill="1" applyBorder="1" applyAlignment="1">
      <alignment horizontal="center" vertical="center"/>
    </xf>
    <xf numFmtId="37" fontId="2" fillId="62" borderId="46" xfId="0" applyNumberFormat="1" applyFont="1" applyFill="1" applyBorder="1" applyAlignment="1">
      <alignment horizontal="center" vertical="center"/>
    </xf>
    <xf numFmtId="0" fontId="4" fillId="62" borderId="64" xfId="0" applyFont="1" applyFill="1" applyBorder="1" applyAlignment="1">
      <alignment horizontal="center" vertical="center"/>
    </xf>
    <xf numFmtId="37" fontId="2" fillId="62" borderId="47" xfId="0" applyNumberFormat="1" applyFont="1" applyFill="1" applyBorder="1" applyAlignment="1">
      <alignment horizontal="center" vertical="center"/>
    </xf>
    <xf numFmtId="0" fontId="4" fillId="62" borderId="48" xfId="0" applyFont="1" applyFill="1" applyBorder="1" applyAlignment="1">
      <alignment horizontal="center" vertical="center"/>
    </xf>
    <xf numFmtId="37" fontId="4" fillId="62" borderId="48" xfId="0" applyNumberFormat="1" applyFont="1" applyFill="1" applyBorder="1" applyAlignment="1">
      <alignment horizontal="center" vertical="center"/>
    </xf>
    <xf numFmtId="49" fontId="2" fillId="62" borderId="41" xfId="0" applyNumberFormat="1" applyFont="1" applyFill="1" applyBorder="1" applyAlignment="1">
      <alignment horizontal="center" vertical="center"/>
    </xf>
    <xf numFmtId="49" fontId="2" fillId="62" borderId="47" xfId="0" applyNumberFormat="1" applyFont="1" applyFill="1" applyBorder="1" applyAlignment="1">
      <alignment horizontal="center" vertical="center"/>
    </xf>
    <xf numFmtId="49" fontId="4" fillId="62" borderId="48" xfId="0" applyNumberFormat="1" applyFont="1" applyFill="1" applyBorder="1" applyAlignment="1">
      <alignment horizontal="center" vertical="center"/>
    </xf>
    <xf numFmtId="10" fontId="2" fillId="62" borderId="63" xfId="2" applyNumberFormat="1" applyFont="1" applyFill="1" applyBorder="1" applyAlignment="1">
      <alignment vertical="center"/>
    </xf>
    <xf numFmtId="37" fontId="2" fillId="62" borderId="39" xfId="2" applyNumberFormat="1" applyFont="1" applyFill="1" applyBorder="1" applyAlignment="1">
      <alignment horizontal="center" vertical="center"/>
    </xf>
    <xf numFmtId="10" fontId="4" fillId="62" borderId="63" xfId="2" applyNumberFormat="1" applyFont="1" applyFill="1" applyBorder="1" applyAlignment="1">
      <alignment horizontal="center" vertical="center"/>
    </xf>
    <xf numFmtId="10" fontId="2" fillId="62" borderId="36" xfId="2" applyNumberFormat="1" applyFont="1" applyFill="1" applyBorder="1" applyAlignment="1">
      <alignment vertical="center"/>
    </xf>
    <xf numFmtId="10" fontId="5" fillId="62" borderId="65" xfId="2" applyNumberFormat="1" applyFont="1" applyFill="1" applyBorder="1" applyAlignment="1">
      <alignment horizontal="center" vertical="center"/>
    </xf>
    <xf numFmtId="10" fontId="5" fillId="62" borderId="66" xfId="2" applyNumberFormat="1" applyFont="1" applyFill="1" applyBorder="1" applyAlignment="1">
      <alignment horizontal="center" vertical="center"/>
    </xf>
    <xf numFmtId="0" fontId="0" fillId="63" borderId="0" xfId="0" applyFill="1"/>
    <xf numFmtId="0" fontId="0" fillId="64" borderId="0" xfId="0" applyFill="1"/>
    <xf numFmtId="207" fontId="2" fillId="62" borderId="41" xfId="2" applyNumberFormat="1" applyFont="1" applyFill="1" applyBorder="1" applyAlignment="1">
      <alignment horizontal="center" vertical="center"/>
    </xf>
    <xf numFmtId="171" fontId="0" fillId="63" borderId="0" xfId="1" applyFont="1" applyFill="1"/>
    <xf numFmtId="0" fontId="105" fillId="0" borderId="35" xfId="0" applyFont="1" applyBorder="1"/>
    <xf numFmtId="171" fontId="105" fillId="63" borderId="10" xfId="1" applyFont="1" applyFill="1" applyBorder="1"/>
    <xf numFmtId="0" fontId="105" fillId="0" borderId="0" xfId="0" applyFont="1"/>
    <xf numFmtId="4" fontId="0" fillId="63" borderId="0" xfId="0" applyNumberFormat="1" applyFill="1"/>
    <xf numFmtId="208" fontId="105" fillId="0" borderId="0" xfId="0" applyNumberFormat="1" applyFont="1"/>
    <xf numFmtId="4" fontId="0" fillId="64" borderId="0" xfId="0" applyNumberFormat="1" applyFill="1"/>
    <xf numFmtId="0" fontId="176" fillId="0" borderId="36" xfId="0" applyFont="1" applyBorder="1" applyAlignment="1">
      <alignment vertical="center"/>
    </xf>
    <xf numFmtId="0" fontId="176" fillId="0" borderId="37" xfId="0" applyFont="1" applyBorder="1" applyAlignment="1">
      <alignment vertical="center"/>
    </xf>
    <xf numFmtId="0" fontId="176" fillId="62" borderId="65" xfId="0" applyFont="1" applyFill="1" applyBorder="1" applyAlignment="1">
      <alignment vertical="center"/>
    </xf>
    <xf numFmtId="0" fontId="105" fillId="62" borderId="0" xfId="0" applyFont="1" applyFill="1"/>
    <xf numFmtId="2" fontId="176" fillId="0" borderId="0" xfId="0" applyNumberFormat="1" applyFont="1" applyAlignment="1">
      <alignment vertical="center"/>
    </xf>
    <xf numFmtId="0" fontId="176" fillId="0" borderId="0" xfId="0" applyFont="1" applyAlignment="1">
      <alignment vertical="center"/>
    </xf>
    <xf numFmtId="44" fontId="176" fillId="0" borderId="0" xfId="0" applyNumberFormat="1" applyFont="1" applyAlignment="1">
      <alignment vertical="center"/>
    </xf>
    <xf numFmtId="10" fontId="177" fillId="0" borderId="40" xfId="2" applyNumberFormat="1" applyFont="1" applyBorder="1" applyAlignment="1">
      <alignment horizontal="center" vertical="center"/>
    </xf>
    <xf numFmtId="10" fontId="176" fillId="0" borderId="41" xfId="2" applyNumberFormat="1" applyFont="1" applyBorder="1" applyAlignment="1">
      <alignment vertical="center"/>
    </xf>
    <xf numFmtId="37" fontId="105" fillId="62" borderId="0" xfId="0" applyNumberFormat="1" applyFont="1" applyFill="1"/>
    <xf numFmtId="10" fontId="0" fillId="0" borderId="0" xfId="0" applyNumberFormat="1"/>
    <xf numFmtId="0" fontId="0" fillId="65" borderId="0" xfId="0" applyFill="1"/>
    <xf numFmtId="10" fontId="0" fillId="65" borderId="0" xfId="0" applyNumberFormat="1" applyFill="1"/>
    <xf numFmtId="208" fontId="0" fillId="0" borderId="0" xfId="0" applyNumberFormat="1"/>
    <xf numFmtId="0" fontId="0" fillId="66" borderId="0" xfId="0" applyFill="1"/>
    <xf numFmtId="208" fontId="0" fillId="66" borderId="67" xfId="0" applyNumberFormat="1" applyFill="1" applyBorder="1"/>
    <xf numFmtId="4" fontId="0" fillId="66" borderId="67" xfId="0" applyNumberFormat="1" applyFill="1" applyBorder="1"/>
    <xf numFmtId="3" fontId="176" fillId="62" borderId="41" xfId="2" applyNumberFormat="1" applyFont="1" applyFill="1" applyBorder="1" applyAlignment="1">
      <alignment horizontal="center" vertical="center"/>
    </xf>
    <xf numFmtId="3" fontId="176" fillId="62" borderId="65" xfId="2" applyNumberFormat="1" applyFont="1" applyFill="1" applyBorder="1" applyAlignment="1">
      <alignment horizontal="center" vertical="center"/>
    </xf>
    <xf numFmtId="3" fontId="176" fillId="62" borderId="48" xfId="2" applyNumberFormat="1" applyFont="1" applyFill="1" applyBorder="1" applyAlignment="1">
      <alignment horizontal="center" vertical="center"/>
    </xf>
    <xf numFmtId="37" fontId="178" fillId="0" borderId="35" xfId="0" applyNumberFormat="1" applyFont="1" applyBorder="1" applyAlignment="1">
      <alignment horizontal="center" vertical="center"/>
    </xf>
    <xf numFmtId="0" fontId="0" fillId="66" borderId="67" xfId="0" applyFill="1" applyBorder="1"/>
    <xf numFmtId="0" fontId="176" fillId="0" borderId="60" xfId="0" applyFont="1" applyBorder="1" applyAlignment="1">
      <alignment vertical="center"/>
    </xf>
    <xf numFmtId="37" fontId="172" fillId="0" borderId="40" xfId="0" applyNumberFormat="1" applyFont="1" applyBorder="1" applyAlignment="1">
      <alignment horizontal="center" vertical="center"/>
    </xf>
    <xf numFmtId="49" fontId="172" fillId="0" borderId="49" xfId="0" applyNumberFormat="1" applyFont="1" applyBorder="1" applyAlignment="1">
      <alignment horizontal="center" vertical="center"/>
    </xf>
    <xf numFmtId="10" fontId="172" fillId="0" borderId="40" xfId="2" applyNumberFormat="1" applyFont="1" applyBorder="1" applyAlignment="1">
      <alignment horizontal="center" vertical="center"/>
    </xf>
    <xf numFmtId="10" fontId="2" fillId="62" borderId="48" xfId="2" applyNumberFormat="1" applyFont="1" applyFill="1" applyBorder="1" applyAlignment="1">
      <alignment vertical="center"/>
    </xf>
    <xf numFmtId="3" fontId="176" fillId="62" borderId="47" xfId="2" applyNumberFormat="1" applyFont="1" applyFill="1" applyBorder="1" applyAlignment="1">
      <alignment horizontal="center" vertical="center"/>
    </xf>
    <xf numFmtId="171" fontId="0" fillId="0" borderId="0" xfId="1" applyFont="1"/>
    <xf numFmtId="210" fontId="2" fillId="62" borderId="41" xfId="0" applyNumberFormat="1" applyFont="1" applyFill="1" applyBorder="1" applyAlignment="1">
      <alignment horizontal="center" vertical="center"/>
    </xf>
    <xf numFmtId="10" fontId="2" fillId="62" borderId="40" xfId="2" applyNumberFormat="1" applyFont="1" applyFill="1" applyBorder="1" applyAlignment="1">
      <alignment vertical="center"/>
    </xf>
    <xf numFmtId="1" fontId="2" fillId="62" borderId="41" xfId="2" applyNumberFormat="1" applyFont="1" applyFill="1" applyBorder="1" applyAlignment="1">
      <alignment horizontal="center" vertical="center"/>
    </xf>
    <xf numFmtId="10" fontId="0" fillId="65" borderId="0" xfId="2" applyNumberFormat="1" applyFont="1" applyFill="1"/>
    <xf numFmtId="1" fontId="5" fillId="62" borderId="61" xfId="2" applyNumberFormat="1" applyFont="1" applyFill="1" applyBorder="1" applyAlignment="1">
      <alignment horizontal="center" vertical="center"/>
    </xf>
    <xf numFmtId="1" fontId="2" fillId="62" borderId="47" xfId="2" applyNumberFormat="1" applyFont="1" applyFill="1" applyBorder="1" applyAlignment="1">
      <alignment horizontal="center" vertical="center"/>
    </xf>
    <xf numFmtId="1" fontId="173" fillId="0" borderId="40" xfId="2" applyNumberFormat="1" applyFont="1" applyBorder="1" applyAlignment="1">
      <alignment horizontal="center" vertical="center"/>
    </xf>
    <xf numFmtId="1" fontId="2" fillId="62" borderId="0" xfId="2" applyNumberFormat="1" applyFont="1" applyFill="1" applyAlignment="1">
      <alignment vertical="center"/>
    </xf>
    <xf numFmtId="1" fontId="172" fillId="62" borderId="47" xfId="2" applyNumberFormat="1" applyFont="1" applyFill="1" applyBorder="1" applyAlignment="1">
      <alignment horizontal="center" vertical="center"/>
    </xf>
    <xf numFmtId="1" fontId="173" fillId="0" borderId="42" xfId="2" applyNumberFormat="1" applyFont="1" applyBorder="1" applyAlignment="1">
      <alignment horizontal="center" vertical="center"/>
    </xf>
    <xf numFmtId="1" fontId="2" fillId="62" borderId="43" xfId="2" applyNumberFormat="1" applyFont="1" applyFill="1" applyBorder="1" applyAlignment="1">
      <alignment horizontal="center" vertical="center"/>
    </xf>
    <xf numFmtId="1" fontId="2" fillId="62" borderId="55" xfId="2" applyNumberFormat="1" applyFont="1" applyFill="1" applyBorder="1" applyAlignment="1">
      <alignment horizontal="center" vertical="center"/>
    </xf>
    <xf numFmtId="1" fontId="173" fillId="0" borderId="38" xfId="2" applyNumberFormat="1" applyFont="1" applyBorder="1" applyAlignment="1">
      <alignment horizontal="center" vertical="center"/>
    </xf>
    <xf numFmtId="1" fontId="2" fillId="62" borderId="39" xfId="2" applyNumberFormat="1" applyFont="1" applyFill="1" applyBorder="1" applyAlignment="1">
      <alignment horizontal="center" vertical="center"/>
    </xf>
    <xf numFmtId="1" fontId="2" fillId="62" borderId="62" xfId="2" applyNumberFormat="1" applyFont="1" applyFill="1" applyBorder="1" applyAlignment="1">
      <alignment horizontal="center" vertical="center"/>
    </xf>
    <xf numFmtId="10" fontId="180" fillId="62" borderId="40" xfId="2" applyNumberFormat="1" applyFont="1" applyFill="1" applyBorder="1" applyAlignment="1">
      <alignment vertical="center"/>
    </xf>
    <xf numFmtId="1" fontId="179" fillId="0" borderId="36" xfId="2" applyNumberFormat="1" applyFont="1" applyBorder="1" applyAlignment="1">
      <alignment vertical="center"/>
    </xf>
    <xf numFmtId="37" fontId="172" fillId="0" borderId="0" xfId="0" applyNumberFormat="1" applyFont="1" applyAlignment="1">
      <alignment horizontal="center" vertical="center"/>
    </xf>
    <xf numFmtId="0" fontId="179" fillId="0" borderId="0" xfId="0" applyFont="1" applyAlignment="1">
      <alignment vertical="center"/>
    </xf>
    <xf numFmtId="1" fontId="179" fillId="0" borderId="44" xfId="2" applyNumberFormat="1" applyFont="1" applyBorder="1" applyAlignment="1">
      <alignment vertical="center"/>
    </xf>
    <xf numFmtId="10" fontId="4" fillId="0" borderId="45" xfId="2" applyNumberFormat="1" applyFont="1" applyBorder="1" applyAlignment="1">
      <alignment vertical="center"/>
    </xf>
    <xf numFmtId="10" fontId="2" fillId="62" borderId="44" xfId="2" applyNumberFormat="1" applyFont="1" applyFill="1" applyBorder="1" applyAlignment="1">
      <alignment vertical="center"/>
    </xf>
    <xf numFmtId="1" fontId="2" fillId="62" borderId="45" xfId="2" applyNumberFormat="1" applyFont="1" applyFill="1" applyBorder="1" applyAlignment="1">
      <alignment horizontal="center" vertical="center"/>
    </xf>
    <xf numFmtId="1" fontId="5" fillId="62" borderId="68" xfId="2" applyNumberFormat="1" applyFont="1" applyFill="1" applyBorder="1" applyAlignment="1">
      <alignment horizontal="center" vertical="center"/>
    </xf>
    <xf numFmtId="1" fontId="2" fillId="62" borderId="46" xfId="2" applyNumberFormat="1" applyFont="1" applyFill="1" applyBorder="1" applyAlignment="1">
      <alignment horizontal="center" vertical="center"/>
    </xf>
    <xf numFmtId="1" fontId="5" fillId="62" borderId="69" xfId="2" applyNumberFormat="1" applyFont="1" applyFill="1" applyBorder="1" applyAlignment="1">
      <alignment horizontal="center" vertical="center"/>
    </xf>
    <xf numFmtId="1" fontId="2" fillId="62" borderId="69" xfId="2" applyNumberFormat="1" applyFont="1" applyFill="1" applyBorder="1" applyAlignment="1">
      <alignment horizontal="center" vertical="center"/>
    </xf>
    <xf numFmtId="0" fontId="176" fillId="0" borderId="10" xfId="0" applyFont="1" applyBorder="1" applyAlignment="1">
      <alignment vertical="center"/>
    </xf>
    <xf numFmtId="37" fontId="176" fillId="0" borderId="10" xfId="0" applyNumberFormat="1" applyFont="1" applyBorder="1" applyAlignment="1">
      <alignment horizontal="center" vertical="center"/>
    </xf>
    <xf numFmtId="0" fontId="179" fillId="0" borderId="61" xfId="0" applyFont="1" applyBorder="1" applyAlignment="1">
      <alignment vertical="center"/>
    </xf>
    <xf numFmtId="37" fontId="173" fillId="0" borderId="61" xfId="0" applyNumberFormat="1" applyFont="1" applyBorder="1" applyAlignment="1">
      <alignment horizontal="center" vertical="center"/>
    </xf>
    <xf numFmtId="0" fontId="176" fillId="0" borderId="70" xfId="0" applyFont="1" applyBorder="1" applyAlignment="1">
      <alignment vertical="center"/>
    </xf>
    <xf numFmtId="37" fontId="176" fillId="0" borderId="7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37" fontId="176" fillId="0" borderId="60" xfId="0" applyNumberFormat="1" applyFont="1" applyBorder="1" applyAlignment="1">
      <alignment horizontal="center" vertical="center"/>
    </xf>
    <xf numFmtId="3" fontId="176" fillId="62" borderId="63" xfId="2" applyNumberFormat="1" applyFont="1" applyFill="1" applyBorder="1" applyAlignment="1">
      <alignment horizontal="center" vertical="center"/>
    </xf>
    <xf numFmtId="3" fontId="180" fillId="62" borderId="48" xfId="2" applyNumberFormat="1" applyFont="1" applyFill="1" applyBorder="1" applyAlignment="1">
      <alignment horizontal="center" vertical="center"/>
    </xf>
    <xf numFmtId="10" fontId="5" fillId="0" borderId="36" xfId="2" applyNumberFormat="1" applyFont="1" applyFill="1" applyBorder="1" applyAlignment="1">
      <alignment horizontal="center" vertical="center"/>
    </xf>
    <xf numFmtId="10" fontId="2" fillId="0" borderId="66" xfId="2" applyNumberFormat="1" applyFont="1" applyFill="1" applyBorder="1" applyAlignment="1">
      <alignment vertical="center"/>
    </xf>
    <xf numFmtId="10" fontId="2" fillId="0" borderId="47" xfId="2" applyNumberFormat="1" applyFont="1" applyFill="1" applyBorder="1" applyAlignment="1">
      <alignment vertical="center"/>
    </xf>
    <xf numFmtId="10" fontId="2" fillId="0" borderId="62" xfId="2" applyNumberFormat="1" applyFont="1" applyBorder="1" applyAlignment="1">
      <alignment vertical="center"/>
    </xf>
    <xf numFmtId="10" fontId="177" fillId="0" borderId="35" xfId="2" applyNumberFormat="1" applyFont="1" applyBorder="1" applyAlignment="1">
      <alignment horizontal="center" vertical="center"/>
    </xf>
    <xf numFmtId="10" fontId="176" fillId="0" borderId="56" xfId="2" applyNumberFormat="1" applyFont="1" applyBorder="1" applyAlignment="1">
      <alignment vertical="center"/>
    </xf>
    <xf numFmtId="0" fontId="176" fillId="0" borderId="56" xfId="0" applyFont="1" applyBorder="1" applyAlignment="1">
      <alignment vertical="center"/>
    </xf>
    <xf numFmtId="37" fontId="181" fillId="0" borderId="35" xfId="0" applyNumberFormat="1" applyFont="1" applyBorder="1" applyAlignment="1">
      <alignment horizontal="center" vertical="center"/>
    </xf>
    <xf numFmtId="211" fontId="181" fillId="62" borderId="10" xfId="0" applyNumberFormat="1" applyFont="1" applyFill="1" applyBorder="1" applyAlignment="1">
      <alignment horizontal="center" vertical="center"/>
    </xf>
    <xf numFmtId="37" fontId="181" fillId="62" borderId="10" xfId="0" applyNumberFormat="1" applyFont="1" applyFill="1" applyBorder="1" applyAlignment="1">
      <alignment horizontal="center" vertical="center"/>
    </xf>
    <xf numFmtId="211" fontId="181" fillId="62" borderId="56" xfId="0" applyNumberFormat="1" applyFont="1" applyFill="1" applyBorder="1" applyAlignment="1">
      <alignment horizontal="center" vertical="center"/>
    </xf>
    <xf numFmtId="3" fontId="181" fillId="62" borderId="60" xfId="2" applyNumberFormat="1" applyFont="1" applyFill="1" applyBorder="1" applyAlignment="1">
      <alignment horizontal="center" vertical="center"/>
    </xf>
    <xf numFmtId="1" fontId="173" fillId="0" borderId="44" xfId="2" applyNumberFormat="1" applyFont="1" applyBorder="1" applyAlignment="1">
      <alignment horizontal="center" vertical="center"/>
    </xf>
    <xf numFmtId="1" fontId="2" fillId="62" borderId="45" xfId="1" applyNumberFormat="1" applyFont="1" applyFill="1" applyBorder="1" applyAlignment="1">
      <alignment horizontal="center" vertical="center"/>
    </xf>
    <xf numFmtId="1" fontId="174" fillId="62" borderId="71" xfId="2" applyNumberFormat="1" applyFont="1" applyFill="1" applyBorder="1" applyAlignment="1">
      <alignment horizontal="center" vertical="center"/>
    </xf>
    <xf numFmtId="1" fontId="2" fillId="62" borderId="11" xfId="2" applyNumberFormat="1" applyFont="1" applyFill="1" applyBorder="1" applyAlignment="1">
      <alignment horizontal="center" vertical="center"/>
    </xf>
    <xf numFmtId="1" fontId="172" fillId="62" borderId="73" xfId="2" applyNumberFormat="1" applyFont="1" applyFill="1" applyBorder="1" applyAlignment="1">
      <alignment horizontal="center" vertical="center"/>
    </xf>
    <xf numFmtId="1" fontId="5" fillId="62" borderId="74" xfId="2" applyNumberFormat="1" applyFont="1" applyFill="1" applyBorder="1" applyAlignment="1">
      <alignment horizontal="center" vertical="center"/>
    </xf>
    <xf numFmtId="1" fontId="172" fillId="62" borderId="75" xfId="2" applyNumberFormat="1" applyFont="1" applyFill="1" applyBorder="1" applyAlignment="1">
      <alignment horizontal="center" vertical="center"/>
    </xf>
    <xf numFmtId="1" fontId="5" fillId="62" borderId="11" xfId="2" applyNumberFormat="1" applyFont="1" applyFill="1" applyBorder="1" applyAlignment="1">
      <alignment horizontal="center" vertical="center"/>
    </xf>
    <xf numFmtId="1" fontId="5" fillId="62" borderId="72" xfId="2" applyNumberFormat="1" applyFont="1" applyFill="1" applyBorder="1" applyAlignment="1">
      <alignment horizontal="center" vertical="center"/>
    </xf>
    <xf numFmtId="1" fontId="172" fillId="62" borderId="75" xfId="1" applyNumberFormat="1" applyFont="1" applyFill="1" applyBorder="1" applyAlignment="1">
      <alignment horizontal="center" vertical="center"/>
    </xf>
    <xf numFmtId="1" fontId="4" fillId="62" borderId="11" xfId="2" applyNumberFormat="1" applyFont="1" applyFill="1" applyBorder="1" applyAlignment="1">
      <alignment horizontal="center" vertical="center"/>
    </xf>
    <xf numFmtId="1" fontId="176" fillId="62" borderId="11" xfId="2" applyNumberFormat="1" applyFont="1" applyFill="1" applyBorder="1" applyAlignment="1">
      <alignment horizontal="center" vertical="center"/>
    </xf>
    <xf numFmtId="1" fontId="176" fillId="62" borderId="72" xfId="2" applyNumberFormat="1" applyFont="1" applyFill="1" applyBorder="1" applyAlignment="1">
      <alignment horizontal="center" vertical="center"/>
    </xf>
    <xf numFmtId="1" fontId="172" fillId="62" borderId="11" xfId="2" applyNumberFormat="1" applyFont="1" applyFill="1" applyBorder="1" applyAlignment="1">
      <alignment horizontal="center" vertical="center"/>
    </xf>
    <xf numFmtId="1" fontId="2" fillId="62" borderId="72" xfId="2" applyNumberFormat="1" applyFont="1" applyFill="1" applyBorder="1" applyAlignment="1">
      <alignment horizontal="center" vertical="center"/>
    </xf>
    <xf numFmtId="1" fontId="179" fillId="62" borderId="11" xfId="2" applyNumberFormat="1" applyFont="1" applyFill="1" applyBorder="1" applyAlignment="1">
      <alignment horizontal="center" vertical="center"/>
    </xf>
    <xf numFmtId="1" fontId="179" fillId="62" borderId="75" xfId="2" applyNumberFormat="1" applyFont="1" applyFill="1" applyBorder="1" applyAlignment="1">
      <alignment horizontal="center" vertical="center"/>
    </xf>
    <xf numFmtId="1" fontId="180" fillId="62" borderId="11" xfId="2" applyNumberFormat="1" applyFont="1" applyFill="1" applyBorder="1" applyAlignment="1">
      <alignment horizontal="center" vertical="center"/>
    </xf>
    <xf numFmtId="37" fontId="178" fillId="0" borderId="10" xfId="0" applyNumberFormat="1" applyFont="1" applyBorder="1" applyAlignment="1">
      <alignment horizontal="center" vertical="center"/>
    </xf>
    <xf numFmtId="10" fontId="173" fillId="62" borderId="39" xfId="2" applyNumberFormat="1" applyFont="1" applyFill="1" applyBorder="1" applyAlignment="1">
      <alignment horizontal="center" vertical="center"/>
    </xf>
    <xf numFmtId="10" fontId="174" fillId="62" borderId="37" xfId="2" applyNumberFormat="1" applyFont="1" applyFill="1" applyBorder="1" applyAlignment="1">
      <alignment horizontal="center" vertical="center"/>
    </xf>
    <xf numFmtId="209" fontId="179" fillId="62" borderId="41" xfId="1" applyNumberFormat="1" applyFont="1" applyFill="1" applyBorder="1" applyAlignment="1">
      <alignment horizontal="center" vertical="center"/>
    </xf>
    <xf numFmtId="172" fontId="173" fillId="62" borderId="41" xfId="2" applyNumberFormat="1" applyFont="1" applyFill="1" applyBorder="1" applyAlignment="1">
      <alignment horizontal="center" vertical="center"/>
    </xf>
    <xf numFmtId="10" fontId="2" fillId="62" borderId="65" xfId="2" applyNumberFormat="1" applyFont="1" applyFill="1" applyBorder="1" applyAlignment="1">
      <alignment vertical="center"/>
    </xf>
    <xf numFmtId="10" fontId="176" fillId="62" borderId="48" xfId="2" applyNumberFormat="1" applyFont="1" applyFill="1" applyBorder="1" applyAlignment="1">
      <alignment vertical="center"/>
    </xf>
    <xf numFmtId="10" fontId="4" fillId="62" borderId="48" xfId="2" applyNumberFormat="1" applyFont="1" applyFill="1" applyBorder="1" applyAlignment="1">
      <alignment vertical="center"/>
    </xf>
    <xf numFmtId="10" fontId="5" fillId="62" borderId="77" xfId="2" applyNumberFormat="1" applyFont="1" applyFill="1" applyBorder="1" applyAlignment="1">
      <alignment horizontal="center" vertical="center"/>
    </xf>
    <xf numFmtId="1" fontId="176" fillId="62" borderId="76" xfId="2" applyNumberFormat="1" applyFont="1" applyFill="1" applyBorder="1" applyAlignment="1">
      <alignment horizontal="center" vertical="center"/>
    </xf>
    <xf numFmtId="1" fontId="176" fillId="62" borderId="78" xfId="2" applyNumberFormat="1" applyFont="1" applyFill="1" applyBorder="1" applyAlignment="1">
      <alignment horizontal="center" vertical="center"/>
    </xf>
    <xf numFmtId="3" fontId="176" fillId="62" borderId="76" xfId="2" applyNumberFormat="1" applyFont="1" applyFill="1" applyBorder="1" applyAlignment="1">
      <alignment horizontal="center" vertical="center"/>
    </xf>
    <xf numFmtId="3" fontId="176" fillId="62" borderId="78" xfId="2" applyNumberFormat="1" applyFont="1" applyFill="1" applyBorder="1" applyAlignment="1">
      <alignment horizontal="center" vertical="center"/>
    </xf>
    <xf numFmtId="9" fontId="2" fillId="62" borderId="64" xfId="2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71" fontId="0" fillId="63" borderId="79" xfId="1" applyFont="1" applyFill="1" applyBorder="1"/>
  </cellXfs>
  <cellStyles count="2212">
    <cellStyle name="?" xfId="3" xr:uid="{00000000-0005-0000-0000-000000000000}"/>
    <cellStyle name="??" xfId="4" xr:uid="{00000000-0005-0000-0000-000001000000}"/>
    <cellStyle name="?? 1" xfId="5" xr:uid="{00000000-0005-0000-0000-000002000000}"/>
    <cellStyle name="?? 2" xfId="6" xr:uid="{00000000-0005-0000-0000-000003000000}"/>
    <cellStyle name="?? 3" xfId="7" xr:uid="{00000000-0005-0000-0000-000004000000}"/>
    <cellStyle name="?? 4" xfId="8" xr:uid="{00000000-0005-0000-0000-000005000000}"/>
    <cellStyle name="????" xfId="9" xr:uid="{00000000-0005-0000-0000-000006000000}"/>
    <cellStyle name="?????" xfId="10" xr:uid="{00000000-0005-0000-0000-000007000000}"/>
    <cellStyle name="????? 1" xfId="11" xr:uid="{00000000-0005-0000-0000-000008000000}"/>
    <cellStyle name="??????" xfId="12" xr:uid="{00000000-0005-0000-0000-000009000000}"/>
    <cellStyle name="?????? 1" xfId="13" xr:uid="{00000000-0005-0000-0000-00000A000000}"/>
    <cellStyle name="?????? 2" xfId="14" xr:uid="{00000000-0005-0000-0000-00000B000000}"/>
    <cellStyle name="?????? 3" xfId="15" xr:uid="{00000000-0005-0000-0000-00000C000000}"/>
    <cellStyle name="?????? 4" xfId="16" xr:uid="{00000000-0005-0000-0000-00000D000000}"/>
    <cellStyle name="?????? 5" xfId="17" xr:uid="{00000000-0005-0000-0000-00000E000000}"/>
    <cellStyle name="?????? 6" xfId="18" xr:uid="{00000000-0005-0000-0000-00000F000000}"/>
    <cellStyle name="????[0]_050978" xfId="19" xr:uid="{00000000-0005-0000-0000-000010000000}"/>
    <cellStyle name="????[0]W11BB" xfId="20" xr:uid="{00000000-0005-0000-0000-000011000000}"/>
    <cellStyle name="????_050978" xfId="21" xr:uid="{00000000-0005-0000-0000-000012000000}"/>
    <cellStyle name="???[0]_laroux" xfId="22" xr:uid="{00000000-0005-0000-0000-000013000000}"/>
    <cellStyle name="???_laroux" xfId="23" xr:uid="{00000000-0005-0000-0000-000014000000}"/>
    <cellStyle name="??[0]_ ? ? ? ?" xfId="24" xr:uid="{00000000-0005-0000-0000-000015000000}"/>
    <cellStyle name="??_ ? ? ? ?" xfId="25" xr:uid="{00000000-0005-0000-0000-000016000000}"/>
    <cellStyle name="??1" xfId="26" xr:uid="{00000000-0005-0000-0000-000017000000}"/>
    <cellStyle name="??2" xfId="27" xr:uid="{00000000-0005-0000-0000-000018000000}"/>
    <cellStyle name="??3" xfId="28" xr:uid="{00000000-0005-0000-0000-000019000000}"/>
    <cellStyle name="??4" xfId="29" xr:uid="{00000000-0005-0000-0000-00001A000000}"/>
    <cellStyle name="??5" xfId="30" xr:uid="{00000000-0005-0000-0000-00001B000000}"/>
    <cellStyle name="??6" xfId="31" xr:uid="{00000000-0005-0000-0000-00001C000000}"/>
    <cellStyle name="_~0128403" xfId="32" xr:uid="{00000000-0005-0000-0000-00001D000000}"/>
    <cellStyle name="_~2803727" xfId="33" xr:uid="{00000000-0005-0000-0000-00001E000000}"/>
    <cellStyle name="_~5685167" xfId="34" xr:uid="{00000000-0005-0000-0000-00001F000000}"/>
    <cellStyle name="_~5722987" xfId="35" xr:uid="{00000000-0005-0000-0000-000020000000}"/>
    <cellStyle name="_~8077956" xfId="36" xr:uid="{00000000-0005-0000-0000-000021000000}"/>
    <cellStyle name="_1213" xfId="37" xr:uid="{00000000-0005-0000-0000-000022000000}"/>
    <cellStyle name="_2.แบบฟอร์ม SUP19_Q4_50-CPAI" xfId="38" xr:uid="{00000000-0005-0000-0000-000023000000}"/>
    <cellStyle name="_BAP_FS17" xfId="39" xr:uid="{00000000-0005-0000-0000-000024000000}"/>
    <cellStyle name="_BKF  Q1.52" xfId="40" xr:uid="{00000000-0005-0000-0000-000025000000}"/>
    <cellStyle name="_BP_CPF0151 new-1" xfId="41" xr:uid="{00000000-0005-0000-0000-000026000000}"/>
    <cellStyle name="_BP_CPF0151 new-1 2" xfId="42" xr:uid="{00000000-0005-0000-0000-000027000000}"/>
    <cellStyle name="_BP_CPF0151 new-1 3" xfId="43" xr:uid="{00000000-0005-0000-0000-000028000000}"/>
    <cellStyle name="_BP_CPF0151 new-1 4" xfId="44" xr:uid="{00000000-0005-0000-0000-000029000000}"/>
    <cellStyle name="_CONSO_Q452_update(31.12.52) " xfId="45" xr:uid="{00000000-0005-0000-0000-00002A000000}"/>
    <cellStyle name="_Copy of sup19&amp;fs17(ไตรมาส 1ปี 52)" xfId="46" xr:uid="{00000000-0005-0000-0000-00002B000000}"/>
    <cellStyle name="_Copy of SUP19_Q4_50-BFP33" xfId="47" xr:uid="{00000000-0005-0000-0000-00002C000000}"/>
    <cellStyle name="_CP INDIA 2-51" xfId="48" xr:uid="{00000000-0005-0000-0000-00002D000000}"/>
    <cellStyle name="_CP INDIA 2-51 2" xfId="49" xr:uid="{00000000-0005-0000-0000-00002E000000}"/>
    <cellStyle name="_CP INDIA 2-51 3" xfId="50" xr:uid="{00000000-0005-0000-0000-00002F000000}"/>
    <cellStyle name="_CP INDIA เติ้ล" xfId="51" xr:uid="{00000000-0005-0000-0000-000030000000}"/>
    <cellStyle name="_CPF Overseas-FS17_SUP19_23_25_23.10.08" xfId="52" xr:uid="{00000000-0005-0000-0000-000031000000}"/>
    <cellStyle name="_CPFQ1_54_CF(16-4-54)" xfId="53" xr:uid="{00000000-0005-0000-0000-000032000000}"/>
    <cellStyle name="_CPFQ2_52_FS" xfId="54" xr:uid="{00000000-0005-0000-0000-000033000000}"/>
    <cellStyle name="_CPM SUP Q309 " xfId="55" xr:uid="{00000000-0005-0000-0000-000034000000}"/>
    <cellStyle name="_CPM SUP Q309  2" xfId="56" xr:uid="{00000000-0005-0000-0000-000035000000}"/>
    <cellStyle name="_CPM SUP Q310" xfId="57" xr:uid="{00000000-0005-0000-0000-000036000000}"/>
    <cellStyle name="_CPM_conso_Q309" xfId="58" xr:uid="{00000000-0005-0000-0000-000037000000}"/>
    <cellStyle name="_CPM_conso_Q310" xfId="59" xr:uid="{00000000-0005-0000-0000-000038000000}"/>
    <cellStyle name="_File เกียว ไตรมาสรวมcpffp  Q3.51" xfId="60" xr:uid="{00000000-0005-0000-0000-000039000000}"/>
    <cellStyle name="_File เกียว ไตรมาสรวมcpffp  Q3.51 2" xfId="61" xr:uid="{00000000-0005-0000-0000-00003A000000}"/>
    <cellStyle name="_File เกียว ไตรมาสรวมcpffp  Q3.51 3" xfId="62" xr:uid="{00000000-0005-0000-0000-00003B000000}"/>
    <cellStyle name="_File เกียว ไตรมาสรวมcpffp  Q3.51 4" xfId="63" xr:uid="{00000000-0005-0000-0000-00003C000000}"/>
    <cellStyle name="_FORM_conso_ปรับปรุง_Q1_52_update(31-3-52) " xfId="64" xr:uid="{00000000-0005-0000-0000-00003D000000}"/>
    <cellStyle name="_FORM_conso_ปรับปรุง_Q1_52_update(31-3-52)  2" xfId="65" xr:uid="{00000000-0005-0000-0000-00003E000000}"/>
    <cellStyle name="_FORM_conso_ปรับปรุง_Q1_52_update(31-3-52)  3" xfId="66" xr:uid="{00000000-0005-0000-0000-00003F000000}"/>
    <cellStyle name="_FORM_conso_ปรับปรุง_Q1_52_update(31-3-52)  4" xfId="67" xr:uid="{00000000-0005-0000-0000-000040000000}"/>
    <cellStyle name="_FORM_conso_ปรับปรุง_Q1_54_update" xfId="68" xr:uid="{00000000-0005-0000-0000-000041000000}"/>
    <cellStyle name="_FORM_conso_ปรับปรุง_Q1_54_update new" xfId="69" xr:uid="{00000000-0005-0000-0000-000042000000}"/>
    <cellStyle name="_FORM_conso_ปรับปรุง_Q1_54_update new 2" xfId="70" xr:uid="{00000000-0005-0000-0000-000043000000}"/>
    <cellStyle name="_FS17 ?_Q151c 17-4-51" xfId="71" xr:uid="{00000000-0005-0000-0000-000044000000}"/>
    <cellStyle name="_FS17 ?_Q151c 17-4-51 10" xfId="72" xr:uid="{00000000-0005-0000-0000-000045000000}"/>
    <cellStyle name="_FS17 ?_Q151c 17-4-51 11" xfId="73" xr:uid="{00000000-0005-0000-0000-000046000000}"/>
    <cellStyle name="_FS17 ?_Q151c 17-4-51 12" xfId="74" xr:uid="{00000000-0005-0000-0000-000047000000}"/>
    <cellStyle name="_FS17 ?_Q151c 17-4-51 13" xfId="75" xr:uid="{00000000-0005-0000-0000-000048000000}"/>
    <cellStyle name="_FS17 ?_Q151c 17-4-51 14" xfId="76" xr:uid="{00000000-0005-0000-0000-000049000000}"/>
    <cellStyle name="_FS17 ?_Q151c 17-4-51 15" xfId="77" xr:uid="{00000000-0005-0000-0000-00004A000000}"/>
    <cellStyle name="_FS17 ?_Q151c 17-4-51 16" xfId="78" xr:uid="{00000000-0005-0000-0000-00004B000000}"/>
    <cellStyle name="_FS17 ?_Q151c 17-4-51 17" xfId="79" xr:uid="{00000000-0005-0000-0000-00004C000000}"/>
    <cellStyle name="_FS17 ?_Q151c 17-4-51 18" xfId="80" xr:uid="{00000000-0005-0000-0000-00004D000000}"/>
    <cellStyle name="_FS17 ?_Q151c 17-4-51 19" xfId="81" xr:uid="{00000000-0005-0000-0000-00004E000000}"/>
    <cellStyle name="_FS17 ?_Q151c 17-4-51 2" xfId="82" xr:uid="{00000000-0005-0000-0000-00004F000000}"/>
    <cellStyle name="_FS17 ?_Q151c 17-4-51 20" xfId="83" xr:uid="{00000000-0005-0000-0000-000050000000}"/>
    <cellStyle name="_FS17 ?_Q151c 17-4-51 21" xfId="84" xr:uid="{00000000-0005-0000-0000-000051000000}"/>
    <cellStyle name="_FS17 ?_Q151c 17-4-51 22" xfId="85" xr:uid="{00000000-0005-0000-0000-000052000000}"/>
    <cellStyle name="_FS17 ?_Q151c 17-4-51 23" xfId="86" xr:uid="{00000000-0005-0000-0000-000053000000}"/>
    <cellStyle name="_FS17 ?_Q151c 17-4-51 24" xfId="87" xr:uid="{00000000-0005-0000-0000-000054000000}"/>
    <cellStyle name="_FS17 ?_Q151c 17-4-51 3" xfId="88" xr:uid="{00000000-0005-0000-0000-000055000000}"/>
    <cellStyle name="_FS17 ?_Q151c 17-4-51 4" xfId="89" xr:uid="{00000000-0005-0000-0000-000056000000}"/>
    <cellStyle name="_FS17 ?_Q151c 17-4-51 5" xfId="90" xr:uid="{00000000-0005-0000-0000-000057000000}"/>
    <cellStyle name="_FS17 ?_Q151c 17-4-51 6" xfId="91" xr:uid="{00000000-0005-0000-0000-000058000000}"/>
    <cellStyle name="_FS17 ?_Q151c 17-4-51 7" xfId="92" xr:uid="{00000000-0005-0000-0000-000059000000}"/>
    <cellStyle name="_FS17 ?_Q151c 17-4-51 8" xfId="93" xr:uid="{00000000-0005-0000-0000-00005A000000}"/>
    <cellStyle name="_FS17 ?_Q151c 17-4-51 9" xfId="94" xr:uid="{00000000-0005-0000-0000-00005B000000}"/>
    <cellStyle name="_FS17 ­_Q151c 17-4-51" xfId="95" xr:uid="{00000000-0005-0000-0000-00005C000000}"/>
    <cellStyle name="_FS17 ­_Q151c 17-4-51 10" xfId="96" xr:uid="{00000000-0005-0000-0000-00005D000000}"/>
    <cellStyle name="_FS17 ­_Q151c 17-4-51 11" xfId="97" xr:uid="{00000000-0005-0000-0000-00005E000000}"/>
    <cellStyle name="_FS17 ­_Q151c 17-4-51 12" xfId="98" xr:uid="{00000000-0005-0000-0000-00005F000000}"/>
    <cellStyle name="_FS17 ­_Q151c 17-4-51 13" xfId="99" xr:uid="{00000000-0005-0000-0000-000060000000}"/>
    <cellStyle name="_FS17 ­_Q151c 17-4-51 14" xfId="100" xr:uid="{00000000-0005-0000-0000-000061000000}"/>
    <cellStyle name="_FS17 ­_Q151c 17-4-51 15" xfId="101" xr:uid="{00000000-0005-0000-0000-000062000000}"/>
    <cellStyle name="_FS17 ­_Q151c 17-4-51 16" xfId="102" xr:uid="{00000000-0005-0000-0000-000063000000}"/>
    <cellStyle name="_FS17 ­_Q151c 17-4-51 17" xfId="103" xr:uid="{00000000-0005-0000-0000-000064000000}"/>
    <cellStyle name="_FS17 ­_Q151c 17-4-51 18" xfId="104" xr:uid="{00000000-0005-0000-0000-000065000000}"/>
    <cellStyle name="_FS17 ­_Q151c 17-4-51 19" xfId="105" xr:uid="{00000000-0005-0000-0000-000066000000}"/>
    <cellStyle name="_FS17 ­_Q151c 17-4-51 2" xfId="106" xr:uid="{00000000-0005-0000-0000-000067000000}"/>
    <cellStyle name="_FS17 ­_Q151c 17-4-51 20" xfId="107" xr:uid="{00000000-0005-0000-0000-000068000000}"/>
    <cellStyle name="_FS17 ­_Q151c 17-4-51 21" xfId="108" xr:uid="{00000000-0005-0000-0000-000069000000}"/>
    <cellStyle name="_FS17 ­_Q151c 17-4-51 22" xfId="109" xr:uid="{00000000-0005-0000-0000-00006A000000}"/>
    <cellStyle name="_FS17 ­_Q151c 17-4-51 23" xfId="110" xr:uid="{00000000-0005-0000-0000-00006B000000}"/>
    <cellStyle name="_FS17 ­_Q151c 17-4-51 24" xfId="111" xr:uid="{00000000-0005-0000-0000-00006C000000}"/>
    <cellStyle name="_FS17 ­_Q151c 17-4-51 3" xfId="112" xr:uid="{00000000-0005-0000-0000-00006D000000}"/>
    <cellStyle name="_FS17 ­_Q151c 17-4-51 4" xfId="113" xr:uid="{00000000-0005-0000-0000-00006E000000}"/>
    <cellStyle name="_FS17 ­_Q151c 17-4-51 5" xfId="114" xr:uid="{00000000-0005-0000-0000-00006F000000}"/>
    <cellStyle name="_FS17 ­_Q151c 17-4-51 6" xfId="115" xr:uid="{00000000-0005-0000-0000-000070000000}"/>
    <cellStyle name="_FS17 ­_Q151c 17-4-51 7" xfId="116" xr:uid="{00000000-0005-0000-0000-000071000000}"/>
    <cellStyle name="_FS17 ­_Q151c 17-4-51 8" xfId="117" xr:uid="{00000000-0005-0000-0000-000072000000}"/>
    <cellStyle name="_FS17 ­_Q151c 17-4-51 9" xfId="118" xr:uid="{00000000-0005-0000-0000-000073000000}"/>
    <cellStyle name="_NEWCpf-Q251_BA........" xfId="119" xr:uid="{00000000-0005-0000-0000-000074000000}"/>
    <cellStyle name="_NEWCpf-Q251_BA........ 10" xfId="120" xr:uid="{00000000-0005-0000-0000-000075000000}"/>
    <cellStyle name="_NEWCpf-Q251_BA........ 11" xfId="121" xr:uid="{00000000-0005-0000-0000-000076000000}"/>
    <cellStyle name="_NEWCpf-Q251_BA........ 12" xfId="122" xr:uid="{00000000-0005-0000-0000-000077000000}"/>
    <cellStyle name="_NEWCpf-Q251_BA........ 13" xfId="123" xr:uid="{00000000-0005-0000-0000-000078000000}"/>
    <cellStyle name="_NEWCpf-Q251_BA........ 14" xfId="124" xr:uid="{00000000-0005-0000-0000-000079000000}"/>
    <cellStyle name="_NEWCpf-Q251_BA........ 15" xfId="125" xr:uid="{00000000-0005-0000-0000-00007A000000}"/>
    <cellStyle name="_NEWCpf-Q251_BA........ 16" xfId="126" xr:uid="{00000000-0005-0000-0000-00007B000000}"/>
    <cellStyle name="_NEWCpf-Q251_BA........ 17" xfId="127" xr:uid="{00000000-0005-0000-0000-00007C000000}"/>
    <cellStyle name="_NEWCpf-Q251_BA........ 18" xfId="128" xr:uid="{00000000-0005-0000-0000-00007D000000}"/>
    <cellStyle name="_NEWCpf-Q251_BA........ 19" xfId="129" xr:uid="{00000000-0005-0000-0000-00007E000000}"/>
    <cellStyle name="_NEWCpf-Q251_BA........ 2" xfId="130" xr:uid="{00000000-0005-0000-0000-00007F000000}"/>
    <cellStyle name="_NEWCpf-Q251_BA........ 20" xfId="131" xr:uid="{00000000-0005-0000-0000-000080000000}"/>
    <cellStyle name="_NEWCpf-Q251_BA........ 21" xfId="132" xr:uid="{00000000-0005-0000-0000-000081000000}"/>
    <cellStyle name="_NEWCpf-Q251_BA........ 22" xfId="133" xr:uid="{00000000-0005-0000-0000-000082000000}"/>
    <cellStyle name="_NEWCpf-Q251_BA........ 23" xfId="134" xr:uid="{00000000-0005-0000-0000-000083000000}"/>
    <cellStyle name="_NEWCpf-Q251_BA........ 24" xfId="135" xr:uid="{00000000-0005-0000-0000-000084000000}"/>
    <cellStyle name="_NEWCpf-Q251_BA........ 3" xfId="136" xr:uid="{00000000-0005-0000-0000-000085000000}"/>
    <cellStyle name="_NEWCpf-Q251_BA........ 4" xfId="137" xr:uid="{00000000-0005-0000-0000-000086000000}"/>
    <cellStyle name="_NEWCpf-Q251_BA........ 5" xfId="138" xr:uid="{00000000-0005-0000-0000-000087000000}"/>
    <cellStyle name="_NEWCpf-Q251_BA........ 6" xfId="139" xr:uid="{00000000-0005-0000-0000-000088000000}"/>
    <cellStyle name="_NEWCpf-Q251_BA........ 7" xfId="140" xr:uid="{00000000-0005-0000-0000-000089000000}"/>
    <cellStyle name="_NEWCpf-Q251_BA........ 8" xfId="141" xr:uid="{00000000-0005-0000-0000-00008A000000}"/>
    <cellStyle name="_NEWCpf-Q251_BA........ 9" xfId="142" xr:uid="{00000000-0005-0000-0000-00008B000000}"/>
    <cellStyle name="_Sp-abc" xfId="143" xr:uid="{00000000-0005-0000-0000-00008C000000}"/>
    <cellStyle name="_Sp-abc 10" xfId="144" xr:uid="{00000000-0005-0000-0000-00008D000000}"/>
    <cellStyle name="_Sp-abc 11" xfId="145" xr:uid="{00000000-0005-0000-0000-00008E000000}"/>
    <cellStyle name="_Sp-abc 12" xfId="146" xr:uid="{00000000-0005-0000-0000-00008F000000}"/>
    <cellStyle name="_Sp-abc 13" xfId="147" xr:uid="{00000000-0005-0000-0000-000090000000}"/>
    <cellStyle name="_Sp-abc 14" xfId="148" xr:uid="{00000000-0005-0000-0000-000091000000}"/>
    <cellStyle name="_Sp-abc 15" xfId="149" xr:uid="{00000000-0005-0000-0000-000092000000}"/>
    <cellStyle name="_Sp-abc 16" xfId="150" xr:uid="{00000000-0005-0000-0000-000093000000}"/>
    <cellStyle name="_Sp-abc 17" xfId="151" xr:uid="{00000000-0005-0000-0000-000094000000}"/>
    <cellStyle name="_Sp-abc 18" xfId="152" xr:uid="{00000000-0005-0000-0000-000095000000}"/>
    <cellStyle name="_Sp-abc 19" xfId="153" xr:uid="{00000000-0005-0000-0000-000096000000}"/>
    <cellStyle name="_Sp-abc 2" xfId="154" xr:uid="{00000000-0005-0000-0000-000097000000}"/>
    <cellStyle name="_Sp-abc 2 2" xfId="155" xr:uid="{00000000-0005-0000-0000-000098000000}"/>
    <cellStyle name="_Sp-abc 20" xfId="156" xr:uid="{00000000-0005-0000-0000-000099000000}"/>
    <cellStyle name="_Sp-abc 21" xfId="157" xr:uid="{00000000-0005-0000-0000-00009A000000}"/>
    <cellStyle name="_Sp-abc 22" xfId="158" xr:uid="{00000000-0005-0000-0000-00009B000000}"/>
    <cellStyle name="_Sp-abc 23" xfId="159" xr:uid="{00000000-0005-0000-0000-00009C000000}"/>
    <cellStyle name="_Sp-abc 24" xfId="160" xr:uid="{00000000-0005-0000-0000-00009D000000}"/>
    <cellStyle name="_Sp-abc 25" xfId="161" xr:uid="{00000000-0005-0000-0000-00009E000000}"/>
    <cellStyle name="_Sp-abc 26" xfId="162" xr:uid="{00000000-0005-0000-0000-00009F000000}"/>
    <cellStyle name="_Sp-abc 3" xfId="163" xr:uid="{00000000-0005-0000-0000-0000A0000000}"/>
    <cellStyle name="_Sp-abc 3 2" xfId="164" xr:uid="{00000000-0005-0000-0000-0000A1000000}"/>
    <cellStyle name="_Sp-abc 4" xfId="165" xr:uid="{00000000-0005-0000-0000-0000A2000000}"/>
    <cellStyle name="_Sp-abc 5" xfId="166" xr:uid="{00000000-0005-0000-0000-0000A3000000}"/>
    <cellStyle name="_Sp-abc 6" xfId="167" xr:uid="{00000000-0005-0000-0000-0000A4000000}"/>
    <cellStyle name="_Sp-abc 7" xfId="168" xr:uid="{00000000-0005-0000-0000-0000A5000000}"/>
    <cellStyle name="_Sp-abc 8" xfId="169" xr:uid="{00000000-0005-0000-0000-0000A6000000}"/>
    <cellStyle name="_Sp-abc 9" xfId="170" xr:uid="{00000000-0005-0000-0000-0000A7000000}"/>
    <cellStyle name="_Sp-abc_TAX 4 -5  ม.ค.-มี.ค.54 j" xfId="171" xr:uid="{00000000-0005-0000-0000-0000A8000000}"/>
    <cellStyle name="_sup 19" xfId="172" xr:uid="{00000000-0005-0000-0000-0000A9000000}"/>
    <cellStyle name="_sup 19 2" xfId="173" xr:uid="{00000000-0005-0000-0000-0000AA000000}"/>
    <cellStyle name="_sup19&amp;fs17" xfId="174" xr:uid="{00000000-0005-0000-0000-0000AB000000}"/>
    <cellStyle name="_sup19&amp;fs17(ไตรมาส 3ปี 51)" xfId="175" xr:uid="{00000000-0005-0000-0000-0000AC000000}"/>
    <cellStyle name="_sup19&amp;fs17(ไตรมาส 3ปี 52)" xfId="176" xr:uid="{00000000-0005-0000-0000-0000AD000000}"/>
    <cellStyle name="_sup19&amp;fs17(ไตรมาส 3ปี 52)(1)" xfId="177" xr:uid="{00000000-0005-0000-0000-0000AE000000}"/>
    <cellStyle name="_SUP19,FS17รวมQ253 New Form" xfId="178" xr:uid="{00000000-0005-0000-0000-0000AF000000}"/>
    <cellStyle name="_SUP19.1_19.2รวม Q1ปี2553" xfId="179" xr:uid="{00000000-0005-0000-0000-0000B0000000}"/>
    <cellStyle name="_SUP19.1สัญญาเช่าโกดัง-Q151-(From_Ya)" xfId="180" xr:uid="{00000000-0005-0000-0000-0000B1000000}"/>
    <cellStyle name="_SUP19_Q1_51-CPF FOOD รวม" xfId="181" xr:uid="{00000000-0005-0000-0000-0000B2000000}"/>
    <cellStyle name="_SUP19_Q1_51-PAT" xfId="182" xr:uid="{00000000-0005-0000-0000-0000B3000000}"/>
    <cellStyle name="_SUP19_Q4_50-CPNE11" xfId="183" xr:uid="{00000000-0005-0000-0000-0000B4000000}"/>
    <cellStyle name="_ttt" xfId="184" xr:uid="{00000000-0005-0000-0000-0000B5000000}"/>
    <cellStyle name="_แบบฟอร์ม SUP19.2A" xfId="185" xr:uid="{00000000-0005-0000-0000-0000B6000000}"/>
    <cellStyle name="_แบบฟอร์มที่มีการแก้ไขเพิ่มใน Q1-51" xfId="186" xr:uid="{00000000-0005-0000-0000-0000B7000000}"/>
    <cellStyle name="_แบบฟอร์มที่มีการแก้ไขเพิ่มใน Q1-51 10" xfId="187" xr:uid="{00000000-0005-0000-0000-0000B8000000}"/>
    <cellStyle name="_แบบฟอร์มที่มีการแก้ไขเพิ่มใน Q1-51 11" xfId="188" xr:uid="{00000000-0005-0000-0000-0000B9000000}"/>
    <cellStyle name="_แบบฟอร์มที่มีการแก้ไขเพิ่มใน Q1-51 12" xfId="189" xr:uid="{00000000-0005-0000-0000-0000BA000000}"/>
    <cellStyle name="_แบบฟอร์มที่มีการแก้ไขเพิ่มใน Q1-51 13" xfId="190" xr:uid="{00000000-0005-0000-0000-0000BB000000}"/>
    <cellStyle name="_แบบฟอร์มที่มีการแก้ไขเพิ่มใน Q1-51 14" xfId="191" xr:uid="{00000000-0005-0000-0000-0000BC000000}"/>
    <cellStyle name="_แบบฟอร์มที่มีการแก้ไขเพิ่มใน Q1-51 15" xfId="192" xr:uid="{00000000-0005-0000-0000-0000BD000000}"/>
    <cellStyle name="_แบบฟอร์มที่มีการแก้ไขเพิ่มใน Q1-51 16" xfId="193" xr:uid="{00000000-0005-0000-0000-0000BE000000}"/>
    <cellStyle name="_แบบฟอร์มที่มีการแก้ไขเพิ่มใน Q1-51 17" xfId="194" xr:uid="{00000000-0005-0000-0000-0000BF000000}"/>
    <cellStyle name="_แบบฟอร์มที่มีการแก้ไขเพิ่มใน Q1-51 18" xfId="195" xr:uid="{00000000-0005-0000-0000-0000C0000000}"/>
    <cellStyle name="_แบบฟอร์มที่มีการแก้ไขเพิ่มใน Q1-51 19" xfId="196" xr:uid="{00000000-0005-0000-0000-0000C1000000}"/>
    <cellStyle name="_แบบฟอร์มที่มีการแก้ไขเพิ่มใน Q1-51 2" xfId="197" xr:uid="{00000000-0005-0000-0000-0000C2000000}"/>
    <cellStyle name="_แบบฟอร์มที่มีการแก้ไขเพิ่มใน Q1-51 20" xfId="198" xr:uid="{00000000-0005-0000-0000-0000C3000000}"/>
    <cellStyle name="_แบบฟอร์มที่มีการแก้ไขเพิ่มใน Q1-51 21" xfId="199" xr:uid="{00000000-0005-0000-0000-0000C4000000}"/>
    <cellStyle name="_แบบฟอร์มที่มีการแก้ไขเพิ่มใน Q1-51 22" xfId="200" xr:uid="{00000000-0005-0000-0000-0000C5000000}"/>
    <cellStyle name="_แบบฟอร์มที่มีการแก้ไขเพิ่มใน Q1-51 23" xfId="201" xr:uid="{00000000-0005-0000-0000-0000C6000000}"/>
    <cellStyle name="_แบบฟอร์มที่มีการแก้ไขเพิ่มใน Q1-51 24" xfId="202" xr:uid="{00000000-0005-0000-0000-0000C7000000}"/>
    <cellStyle name="_แบบฟอร์มที่มีการแก้ไขเพิ่มใน Q1-51 25" xfId="203" xr:uid="{00000000-0005-0000-0000-0000C8000000}"/>
    <cellStyle name="_แบบฟอร์มที่มีการแก้ไขเพิ่มใน Q1-51 26" xfId="204" xr:uid="{00000000-0005-0000-0000-0000C9000000}"/>
    <cellStyle name="_แบบฟอร์มที่มีการแก้ไขเพิ่มใน Q1-51 3" xfId="205" xr:uid="{00000000-0005-0000-0000-0000CA000000}"/>
    <cellStyle name="_แบบฟอร์มที่มีการแก้ไขเพิ่มใน Q1-51 4" xfId="206" xr:uid="{00000000-0005-0000-0000-0000CB000000}"/>
    <cellStyle name="_แบบฟอร์มที่มีการแก้ไขเพิ่มใน Q1-51 5" xfId="207" xr:uid="{00000000-0005-0000-0000-0000CC000000}"/>
    <cellStyle name="_แบบฟอร์มที่มีการแก้ไขเพิ่มใน Q1-51 6" xfId="208" xr:uid="{00000000-0005-0000-0000-0000CD000000}"/>
    <cellStyle name="_แบบฟอร์มที่มีการแก้ไขเพิ่มใน Q1-51 7" xfId="209" xr:uid="{00000000-0005-0000-0000-0000CE000000}"/>
    <cellStyle name="_แบบฟอร์มที่มีการแก้ไขเพิ่มใน Q1-51 8" xfId="210" xr:uid="{00000000-0005-0000-0000-0000CF000000}"/>
    <cellStyle name="_แบบฟอร์มที่มีการแก้ไขเพิ่มใน Q1-51 9" xfId="211" xr:uid="{00000000-0005-0000-0000-0000D0000000}"/>
    <cellStyle name="_ตัวอย่างการกรอก Fs17   Sup 19 New16" xfId="212" xr:uid="{00000000-0005-0000-0000-0000D1000000}"/>
    <cellStyle name="_ตัวอย่างการกรอก Fs17   Sup 19 New9" xfId="213" xr:uid="{00000000-0005-0000-0000-0000D2000000}"/>
    <cellStyle name="_ตัวอย่างการตอบผลต่างภาระผูกพัน" xfId="214" xr:uid="{00000000-0005-0000-0000-0000D3000000}"/>
    <cellStyle name="_ฟอร์ม FS17 เพิ่มเติม" xfId="215" xr:uid="{00000000-0005-0000-0000-0000D4000000}"/>
    <cellStyle name="_รถยนต์" xfId="216" xr:uid="{00000000-0005-0000-0000-0000D5000000}"/>
    <cellStyle name="_รถยนต์ 2" xfId="217" xr:uid="{00000000-0005-0000-0000-0000D6000000}"/>
    <cellStyle name="_รถยนต์ 3" xfId="218" xr:uid="{00000000-0005-0000-0000-0000D7000000}"/>
    <cellStyle name="_รถยนต์ 4" xfId="219" xr:uid="{00000000-0005-0000-0000-0000D8000000}"/>
    <cellStyle name="_รวมสัญญาเช่า CPF Q1_53" xfId="220" xr:uid="{00000000-0005-0000-0000-0000D9000000}"/>
    <cellStyle name="0,0_x000d__x000a_NA_x000d__x000a_" xfId="221" xr:uid="{00000000-0005-0000-0000-0000DA000000}"/>
    <cellStyle name="0,0_x000d__x000a_NA_x000d__x000a_ 10" xfId="222" xr:uid="{00000000-0005-0000-0000-0000DB000000}"/>
    <cellStyle name="0,0_x000d__x000a_NA_x000d__x000a_ 11" xfId="223" xr:uid="{00000000-0005-0000-0000-0000DC000000}"/>
    <cellStyle name="0,0_x000d__x000a_NA_x000d__x000a_ 12" xfId="224" xr:uid="{00000000-0005-0000-0000-0000DD000000}"/>
    <cellStyle name="0,0_x000d__x000a_NA_x000d__x000a_ 13" xfId="225" xr:uid="{00000000-0005-0000-0000-0000DE000000}"/>
    <cellStyle name="0,0_x000d__x000a_NA_x000d__x000a_ 2" xfId="226" xr:uid="{00000000-0005-0000-0000-0000DF000000}"/>
    <cellStyle name="0,0_x000d__x000a_NA_x000d__x000a_ 2 2" xfId="227" xr:uid="{00000000-0005-0000-0000-0000E0000000}"/>
    <cellStyle name="0,0_x000d__x000a_NA_x000d__x000a_ 2 2 2" xfId="228" xr:uid="{00000000-0005-0000-0000-0000E1000000}"/>
    <cellStyle name="0,0_x000d__x000a_NA_x000d__x000a_ 2 2 3" xfId="229" xr:uid="{00000000-0005-0000-0000-0000E2000000}"/>
    <cellStyle name="0,0_x000d__x000a_NA_x000d__x000a_ 2 3" xfId="230" xr:uid="{00000000-0005-0000-0000-0000E3000000}"/>
    <cellStyle name="0,0_x000d__x000a_NA_x000d__x000a_ 2 4" xfId="231" xr:uid="{00000000-0005-0000-0000-0000E4000000}"/>
    <cellStyle name="0,0_x000d__x000a_NA_x000d__x000a_ 2 5" xfId="232" xr:uid="{00000000-0005-0000-0000-0000E5000000}"/>
    <cellStyle name="0,0_x000d__x000a_NA_x000d__x000a_ 2 6" xfId="233" xr:uid="{00000000-0005-0000-0000-0000E6000000}"/>
    <cellStyle name="0,0_x000d__x000a_NA_x000d__x000a_ 3" xfId="234" xr:uid="{00000000-0005-0000-0000-0000E7000000}"/>
    <cellStyle name="0,0_x000d__x000a_NA_x000d__x000a_ 3 2" xfId="235" xr:uid="{00000000-0005-0000-0000-0000E8000000}"/>
    <cellStyle name="0,0_x000d__x000a_NA_x000d__x000a_ 3 2 2" xfId="236" xr:uid="{00000000-0005-0000-0000-0000E9000000}"/>
    <cellStyle name="0,0_x000d__x000a_NA_x000d__x000a_ 3 3" xfId="237" xr:uid="{00000000-0005-0000-0000-0000EA000000}"/>
    <cellStyle name="0,0_x000d__x000a_NA_x000d__x000a_ 3 4" xfId="238" xr:uid="{00000000-0005-0000-0000-0000EB000000}"/>
    <cellStyle name="0,0_x000d__x000a_NA_x000d__x000a_ 4" xfId="239" xr:uid="{00000000-0005-0000-0000-0000EC000000}"/>
    <cellStyle name="0,0_x000d__x000a_NA_x000d__x000a_ 4 2" xfId="240" xr:uid="{00000000-0005-0000-0000-0000ED000000}"/>
    <cellStyle name="0,0_x000d__x000a_NA_x000d__x000a_ 4 3" xfId="241" xr:uid="{00000000-0005-0000-0000-0000EE000000}"/>
    <cellStyle name="0,0_x000d__x000a_NA_x000d__x000a_ 5" xfId="242" xr:uid="{00000000-0005-0000-0000-0000EF000000}"/>
    <cellStyle name="0,0_x000d__x000a_NA_x000d__x000a_ 5 2" xfId="243" xr:uid="{00000000-0005-0000-0000-0000F0000000}"/>
    <cellStyle name="0,0_x000d__x000a_NA_x000d__x000a_ 5 3" xfId="244" xr:uid="{00000000-0005-0000-0000-0000F1000000}"/>
    <cellStyle name="0,0_x000d__x000a_NA_x000d__x000a_ 6" xfId="245" xr:uid="{00000000-0005-0000-0000-0000F2000000}"/>
    <cellStyle name="0,0_x000d__x000a_NA_x000d__x000a_ 6 2" xfId="246" xr:uid="{00000000-0005-0000-0000-0000F3000000}"/>
    <cellStyle name="0,0_x000d__x000a_NA_x000d__x000a_ 7" xfId="247" xr:uid="{00000000-0005-0000-0000-0000F4000000}"/>
    <cellStyle name="0,0_x000d__x000a_NA_x000d__x000a_ 8" xfId="248" xr:uid="{00000000-0005-0000-0000-0000F5000000}"/>
    <cellStyle name="0,0_x000d__x000a_NA_x000d__x000a_ 9" xfId="249" xr:uid="{00000000-0005-0000-0000-0000F6000000}"/>
    <cellStyle name="0,0_x000d__x000a_NA_x000d__x000a__~2292832" xfId="250" xr:uid="{00000000-0005-0000-0000-0000F7000000}"/>
    <cellStyle name="20% - ?????? 1" xfId="251" xr:uid="{00000000-0005-0000-0000-0000F8000000}"/>
    <cellStyle name="20% - ?????? 2" xfId="252" xr:uid="{00000000-0005-0000-0000-0000F9000000}"/>
    <cellStyle name="20% - ?????? 3" xfId="253" xr:uid="{00000000-0005-0000-0000-0000FA000000}"/>
    <cellStyle name="20% - ?????? 4" xfId="254" xr:uid="{00000000-0005-0000-0000-0000FB000000}"/>
    <cellStyle name="20% - ?????? 5" xfId="255" xr:uid="{00000000-0005-0000-0000-0000FC000000}"/>
    <cellStyle name="20% - ?????? 6" xfId="256" xr:uid="{00000000-0005-0000-0000-0000FD000000}"/>
    <cellStyle name="20% - ??1" xfId="257" xr:uid="{00000000-0005-0000-0000-0000FE000000}"/>
    <cellStyle name="20% - ??2" xfId="258" xr:uid="{00000000-0005-0000-0000-0000FF000000}"/>
    <cellStyle name="20% - ??3" xfId="259" xr:uid="{00000000-0005-0000-0000-000000010000}"/>
    <cellStyle name="20% - ??4" xfId="260" xr:uid="{00000000-0005-0000-0000-000001010000}"/>
    <cellStyle name="20% - ??5" xfId="261" xr:uid="{00000000-0005-0000-0000-000002010000}"/>
    <cellStyle name="20% - ??6" xfId="262" xr:uid="{00000000-0005-0000-0000-000003010000}"/>
    <cellStyle name="20% - Accent1 2" xfId="263" xr:uid="{00000000-0005-0000-0000-000004010000}"/>
    <cellStyle name="20% - Accent1 2 2" xfId="264" xr:uid="{00000000-0005-0000-0000-000005010000}"/>
    <cellStyle name="20% - Accent1 3" xfId="265" xr:uid="{00000000-0005-0000-0000-000006010000}"/>
    <cellStyle name="20% - Accent1 4" xfId="266" xr:uid="{00000000-0005-0000-0000-000007010000}"/>
    <cellStyle name="20% - Accent1 5" xfId="267" xr:uid="{00000000-0005-0000-0000-000008010000}"/>
    <cellStyle name="20% - Accent2 2" xfId="268" xr:uid="{00000000-0005-0000-0000-000009010000}"/>
    <cellStyle name="20% - Accent2 2 2" xfId="269" xr:uid="{00000000-0005-0000-0000-00000A010000}"/>
    <cellStyle name="20% - Accent2 3" xfId="270" xr:uid="{00000000-0005-0000-0000-00000B010000}"/>
    <cellStyle name="20% - Accent2 4" xfId="271" xr:uid="{00000000-0005-0000-0000-00000C010000}"/>
    <cellStyle name="20% - Accent2 5" xfId="272" xr:uid="{00000000-0005-0000-0000-00000D010000}"/>
    <cellStyle name="20% - Accent3 2" xfId="273" xr:uid="{00000000-0005-0000-0000-00000E010000}"/>
    <cellStyle name="20% - Accent3 2 2" xfId="274" xr:uid="{00000000-0005-0000-0000-00000F010000}"/>
    <cellStyle name="20% - Accent3 3" xfId="275" xr:uid="{00000000-0005-0000-0000-000010010000}"/>
    <cellStyle name="20% - Accent3 4" xfId="276" xr:uid="{00000000-0005-0000-0000-000011010000}"/>
    <cellStyle name="20% - Accent3 5" xfId="277" xr:uid="{00000000-0005-0000-0000-000012010000}"/>
    <cellStyle name="20% - Accent4 2" xfId="278" xr:uid="{00000000-0005-0000-0000-000013010000}"/>
    <cellStyle name="20% - Accent4 2 2" xfId="279" xr:uid="{00000000-0005-0000-0000-000014010000}"/>
    <cellStyle name="20% - Accent4 3" xfId="280" xr:uid="{00000000-0005-0000-0000-000015010000}"/>
    <cellStyle name="20% - Accent4 4" xfId="281" xr:uid="{00000000-0005-0000-0000-000016010000}"/>
    <cellStyle name="20% - Accent4 5" xfId="282" xr:uid="{00000000-0005-0000-0000-000017010000}"/>
    <cellStyle name="20% - Accent5 2" xfId="283" xr:uid="{00000000-0005-0000-0000-000018010000}"/>
    <cellStyle name="20% - Accent5 2 2" xfId="284" xr:uid="{00000000-0005-0000-0000-000019010000}"/>
    <cellStyle name="20% - Accent5 3" xfId="285" xr:uid="{00000000-0005-0000-0000-00001A010000}"/>
    <cellStyle name="20% - Accent5 4" xfId="286" xr:uid="{00000000-0005-0000-0000-00001B010000}"/>
    <cellStyle name="20% - Accent5 5" xfId="287" xr:uid="{00000000-0005-0000-0000-00001C010000}"/>
    <cellStyle name="20% - Accent6 2" xfId="288" xr:uid="{00000000-0005-0000-0000-00001D010000}"/>
    <cellStyle name="20% - Accent6 2 2" xfId="289" xr:uid="{00000000-0005-0000-0000-00001E010000}"/>
    <cellStyle name="20% - Accent6 3" xfId="290" xr:uid="{00000000-0005-0000-0000-00001F010000}"/>
    <cellStyle name="20% - Accent6 4" xfId="291" xr:uid="{00000000-0005-0000-0000-000020010000}"/>
    <cellStyle name="20% - Accent6 5" xfId="292" xr:uid="{00000000-0005-0000-0000-000021010000}"/>
    <cellStyle name="20% - Акцент1 2" xfId="293" xr:uid="{00000000-0005-0000-0000-000022010000}"/>
    <cellStyle name="20% - Акцент2 2" xfId="294" xr:uid="{00000000-0005-0000-0000-000023010000}"/>
    <cellStyle name="20% - Акцент3 2" xfId="295" xr:uid="{00000000-0005-0000-0000-000024010000}"/>
    <cellStyle name="20% - Акцент4 2" xfId="296" xr:uid="{00000000-0005-0000-0000-000025010000}"/>
    <cellStyle name="20% - Акцент5 2" xfId="297" xr:uid="{00000000-0005-0000-0000-000026010000}"/>
    <cellStyle name="20% - Акцент6 2" xfId="298" xr:uid="{00000000-0005-0000-0000-000027010000}"/>
    <cellStyle name="20% - ส่วนที่ถูกเน้น1" xfId="299" xr:uid="{00000000-0005-0000-0000-000028010000}"/>
    <cellStyle name="20% - ส่วนที่ถูกเน้น1 2" xfId="300" xr:uid="{00000000-0005-0000-0000-000029010000}"/>
    <cellStyle name="20% - ส่วนที่ถูกเน้น1 2 2" xfId="301" xr:uid="{00000000-0005-0000-0000-00002A010000}"/>
    <cellStyle name="20% - ส่วนที่ถูกเน้น2" xfId="302" xr:uid="{00000000-0005-0000-0000-00002B010000}"/>
    <cellStyle name="20% - ส่วนที่ถูกเน้น2 2" xfId="303" xr:uid="{00000000-0005-0000-0000-00002C010000}"/>
    <cellStyle name="20% - ส่วนที่ถูกเน้น2 2 2" xfId="304" xr:uid="{00000000-0005-0000-0000-00002D010000}"/>
    <cellStyle name="20% - ส่วนที่ถูกเน้น3" xfId="305" xr:uid="{00000000-0005-0000-0000-00002E010000}"/>
    <cellStyle name="20% - ส่วนที่ถูกเน้น3 2" xfId="306" xr:uid="{00000000-0005-0000-0000-00002F010000}"/>
    <cellStyle name="20% - ส่วนที่ถูกเน้น3 2 2" xfId="307" xr:uid="{00000000-0005-0000-0000-000030010000}"/>
    <cellStyle name="20% - ส่วนที่ถูกเน้น4" xfId="308" xr:uid="{00000000-0005-0000-0000-000031010000}"/>
    <cellStyle name="20% - ส่วนที่ถูกเน้น4 2" xfId="309" xr:uid="{00000000-0005-0000-0000-000032010000}"/>
    <cellStyle name="20% - ส่วนที่ถูกเน้น4 2 2" xfId="310" xr:uid="{00000000-0005-0000-0000-000033010000}"/>
    <cellStyle name="20% - ส่วนที่ถูกเน้น5" xfId="311" xr:uid="{00000000-0005-0000-0000-000034010000}"/>
    <cellStyle name="20% - ส่วนที่ถูกเน้น5 2" xfId="312" xr:uid="{00000000-0005-0000-0000-000035010000}"/>
    <cellStyle name="20% - ส่วนที่ถูกเน้น5 2 2" xfId="313" xr:uid="{00000000-0005-0000-0000-000036010000}"/>
    <cellStyle name="20% - ส่วนที่ถูกเน้น6" xfId="314" xr:uid="{00000000-0005-0000-0000-000037010000}"/>
    <cellStyle name="20% - ส่วนที่ถูกเน้น6 2" xfId="315" xr:uid="{00000000-0005-0000-0000-000038010000}"/>
    <cellStyle name="20% - ส่วนที่ถูกเน้น6 2 2" xfId="316" xr:uid="{00000000-0005-0000-0000-000039010000}"/>
    <cellStyle name="20% - 强调文字颜色 1" xfId="317" xr:uid="{00000000-0005-0000-0000-00003A010000}"/>
    <cellStyle name="20% - 强调文字颜色 1 2" xfId="318" xr:uid="{00000000-0005-0000-0000-00003B010000}"/>
    <cellStyle name="20% - 强调文字颜色 2" xfId="319" xr:uid="{00000000-0005-0000-0000-00003C010000}"/>
    <cellStyle name="20% - 强调文字颜色 2 2" xfId="320" xr:uid="{00000000-0005-0000-0000-00003D010000}"/>
    <cellStyle name="20% - 强调文字颜色 3" xfId="321" xr:uid="{00000000-0005-0000-0000-00003E010000}"/>
    <cellStyle name="20% - 强调文字颜色 3 2" xfId="322" xr:uid="{00000000-0005-0000-0000-00003F010000}"/>
    <cellStyle name="20% - 强调文字颜色 4" xfId="323" xr:uid="{00000000-0005-0000-0000-000040010000}"/>
    <cellStyle name="20% - 强调文字颜色 4 2" xfId="324" xr:uid="{00000000-0005-0000-0000-000041010000}"/>
    <cellStyle name="20% - 强调文字颜色 5" xfId="325" xr:uid="{00000000-0005-0000-0000-000042010000}"/>
    <cellStyle name="20% - 强调文字颜色 5 2" xfId="326" xr:uid="{00000000-0005-0000-0000-000043010000}"/>
    <cellStyle name="20% - 强调文字颜色 6" xfId="327" xr:uid="{00000000-0005-0000-0000-000044010000}"/>
    <cellStyle name="20% - 强调文字颜色 6 2" xfId="328" xr:uid="{00000000-0005-0000-0000-000045010000}"/>
    <cellStyle name="20% - 輔色1 2" xfId="329" xr:uid="{00000000-0005-0000-0000-000046010000}"/>
    <cellStyle name="20% - 輔色1 3" xfId="330" xr:uid="{00000000-0005-0000-0000-000047010000}"/>
    <cellStyle name="20% - 輔色2 2" xfId="331" xr:uid="{00000000-0005-0000-0000-000048010000}"/>
    <cellStyle name="20% - 輔色2 3" xfId="332" xr:uid="{00000000-0005-0000-0000-000049010000}"/>
    <cellStyle name="20% - 輔色3 2" xfId="333" xr:uid="{00000000-0005-0000-0000-00004A010000}"/>
    <cellStyle name="20% - 輔色3 3" xfId="334" xr:uid="{00000000-0005-0000-0000-00004B010000}"/>
    <cellStyle name="20% - 輔色4 2" xfId="335" xr:uid="{00000000-0005-0000-0000-00004C010000}"/>
    <cellStyle name="20% - 輔色4 3" xfId="336" xr:uid="{00000000-0005-0000-0000-00004D010000}"/>
    <cellStyle name="20% - 輔色5 2" xfId="337" xr:uid="{00000000-0005-0000-0000-00004E010000}"/>
    <cellStyle name="20% - 輔色5 3" xfId="338" xr:uid="{00000000-0005-0000-0000-00004F010000}"/>
    <cellStyle name="20% - 輔色6 2" xfId="339" xr:uid="{00000000-0005-0000-0000-000050010000}"/>
    <cellStyle name="20% - 輔色6 3" xfId="340" xr:uid="{00000000-0005-0000-0000-000051010000}"/>
    <cellStyle name="40% - ?????? 1" xfId="341" xr:uid="{00000000-0005-0000-0000-000052010000}"/>
    <cellStyle name="40% - ?????? 2" xfId="342" xr:uid="{00000000-0005-0000-0000-000053010000}"/>
    <cellStyle name="40% - ?????? 3" xfId="343" xr:uid="{00000000-0005-0000-0000-000054010000}"/>
    <cellStyle name="40% - ?????? 4" xfId="344" xr:uid="{00000000-0005-0000-0000-000055010000}"/>
    <cellStyle name="40% - ?????? 5" xfId="345" xr:uid="{00000000-0005-0000-0000-000056010000}"/>
    <cellStyle name="40% - ?????? 6" xfId="346" xr:uid="{00000000-0005-0000-0000-000057010000}"/>
    <cellStyle name="40% - ??1" xfId="347" xr:uid="{00000000-0005-0000-0000-000058010000}"/>
    <cellStyle name="40% - ??2" xfId="348" xr:uid="{00000000-0005-0000-0000-000059010000}"/>
    <cellStyle name="40% - ??3" xfId="349" xr:uid="{00000000-0005-0000-0000-00005A010000}"/>
    <cellStyle name="40% - ??4" xfId="350" xr:uid="{00000000-0005-0000-0000-00005B010000}"/>
    <cellStyle name="40% - ??5" xfId="351" xr:uid="{00000000-0005-0000-0000-00005C010000}"/>
    <cellStyle name="40% - ??6" xfId="352" xr:uid="{00000000-0005-0000-0000-00005D010000}"/>
    <cellStyle name="40% - Accent1 2" xfId="353" xr:uid="{00000000-0005-0000-0000-00005E010000}"/>
    <cellStyle name="40% - Accent1 2 2" xfId="354" xr:uid="{00000000-0005-0000-0000-00005F010000}"/>
    <cellStyle name="40% - Accent1 3" xfId="355" xr:uid="{00000000-0005-0000-0000-000060010000}"/>
    <cellStyle name="40% - Accent1 4" xfId="356" xr:uid="{00000000-0005-0000-0000-000061010000}"/>
    <cellStyle name="40% - Accent1 5" xfId="357" xr:uid="{00000000-0005-0000-0000-000062010000}"/>
    <cellStyle name="40% - Accent2 2" xfId="358" xr:uid="{00000000-0005-0000-0000-000063010000}"/>
    <cellStyle name="40% - Accent2 2 2" xfId="359" xr:uid="{00000000-0005-0000-0000-000064010000}"/>
    <cellStyle name="40% - Accent2 3" xfId="360" xr:uid="{00000000-0005-0000-0000-000065010000}"/>
    <cellStyle name="40% - Accent2 4" xfId="361" xr:uid="{00000000-0005-0000-0000-000066010000}"/>
    <cellStyle name="40% - Accent2 5" xfId="362" xr:uid="{00000000-0005-0000-0000-000067010000}"/>
    <cellStyle name="40% - Accent3 2" xfId="363" xr:uid="{00000000-0005-0000-0000-000068010000}"/>
    <cellStyle name="40% - Accent3 2 2" xfId="364" xr:uid="{00000000-0005-0000-0000-000069010000}"/>
    <cellStyle name="40% - Accent3 3" xfId="365" xr:uid="{00000000-0005-0000-0000-00006A010000}"/>
    <cellStyle name="40% - Accent3 4" xfId="366" xr:uid="{00000000-0005-0000-0000-00006B010000}"/>
    <cellStyle name="40% - Accent3 5" xfId="367" xr:uid="{00000000-0005-0000-0000-00006C010000}"/>
    <cellStyle name="40% - Accent4 2" xfId="368" xr:uid="{00000000-0005-0000-0000-00006D010000}"/>
    <cellStyle name="40% - Accent4 2 2" xfId="369" xr:uid="{00000000-0005-0000-0000-00006E010000}"/>
    <cellStyle name="40% - Accent4 3" xfId="370" xr:uid="{00000000-0005-0000-0000-00006F010000}"/>
    <cellStyle name="40% - Accent4 4" xfId="371" xr:uid="{00000000-0005-0000-0000-000070010000}"/>
    <cellStyle name="40% - Accent4 5" xfId="372" xr:uid="{00000000-0005-0000-0000-000071010000}"/>
    <cellStyle name="40% - Accent5 2" xfId="373" xr:uid="{00000000-0005-0000-0000-000072010000}"/>
    <cellStyle name="40% - Accent5 2 2" xfId="374" xr:uid="{00000000-0005-0000-0000-000073010000}"/>
    <cellStyle name="40% - Accent5 3" xfId="375" xr:uid="{00000000-0005-0000-0000-000074010000}"/>
    <cellStyle name="40% - Accent5 4" xfId="376" xr:uid="{00000000-0005-0000-0000-000075010000}"/>
    <cellStyle name="40% - Accent5 5" xfId="377" xr:uid="{00000000-0005-0000-0000-000076010000}"/>
    <cellStyle name="40% - Accent6 2" xfId="378" xr:uid="{00000000-0005-0000-0000-000077010000}"/>
    <cellStyle name="40% - Accent6 2 2" xfId="379" xr:uid="{00000000-0005-0000-0000-000078010000}"/>
    <cellStyle name="40% - Accent6 3" xfId="380" xr:uid="{00000000-0005-0000-0000-000079010000}"/>
    <cellStyle name="40% - Accent6 4" xfId="381" xr:uid="{00000000-0005-0000-0000-00007A010000}"/>
    <cellStyle name="40% - Accent6 5" xfId="382" xr:uid="{00000000-0005-0000-0000-00007B010000}"/>
    <cellStyle name="40% - Акцент1 2" xfId="383" xr:uid="{00000000-0005-0000-0000-00007C010000}"/>
    <cellStyle name="40% - Акцент2 2" xfId="384" xr:uid="{00000000-0005-0000-0000-00007D010000}"/>
    <cellStyle name="40% - Акцент3 2" xfId="385" xr:uid="{00000000-0005-0000-0000-00007E010000}"/>
    <cellStyle name="40% - Акцент4 2" xfId="386" xr:uid="{00000000-0005-0000-0000-00007F010000}"/>
    <cellStyle name="40% - Акцент5 2" xfId="387" xr:uid="{00000000-0005-0000-0000-000080010000}"/>
    <cellStyle name="40% - Акцент6 2" xfId="388" xr:uid="{00000000-0005-0000-0000-000081010000}"/>
    <cellStyle name="40% - ส่วนที่ถูกเน้น1" xfId="389" xr:uid="{00000000-0005-0000-0000-000082010000}"/>
    <cellStyle name="40% - ส่วนที่ถูกเน้น1 2" xfId="390" xr:uid="{00000000-0005-0000-0000-000083010000}"/>
    <cellStyle name="40% - ส่วนที่ถูกเน้น1 2 2" xfId="391" xr:uid="{00000000-0005-0000-0000-000084010000}"/>
    <cellStyle name="40% - ส่วนที่ถูกเน้น2" xfId="392" xr:uid="{00000000-0005-0000-0000-000085010000}"/>
    <cellStyle name="40% - ส่วนที่ถูกเน้น2 2" xfId="393" xr:uid="{00000000-0005-0000-0000-000086010000}"/>
    <cellStyle name="40% - ส่วนที่ถูกเน้น2 2 2" xfId="394" xr:uid="{00000000-0005-0000-0000-000087010000}"/>
    <cellStyle name="40% - ส่วนที่ถูกเน้น3" xfId="395" xr:uid="{00000000-0005-0000-0000-000088010000}"/>
    <cellStyle name="40% - ส่วนที่ถูกเน้น3 2" xfId="396" xr:uid="{00000000-0005-0000-0000-000089010000}"/>
    <cellStyle name="40% - ส่วนที่ถูกเน้น3 2 2" xfId="397" xr:uid="{00000000-0005-0000-0000-00008A010000}"/>
    <cellStyle name="40% - ส่วนที่ถูกเน้น4" xfId="398" xr:uid="{00000000-0005-0000-0000-00008B010000}"/>
    <cellStyle name="40% - ส่วนที่ถูกเน้น4 2" xfId="399" xr:uid="{00000000-0005-0000-0000-00008C010000}"/>
    <cellStyle name="40% - ส่วนที่ถูกเน้น4 2 2" xfId="400" xr:uid="{00000000-0005-0000-0000-00008D010000}"/>
    <cellStyle name="40% - ส่วนที่ถูกเน้น5" xfId="401" xr:uid="{00000000-0005-0000-0000-00008E010000}"/>
    <cellStyle name="40% - ส่วนที่ถูกเน้น5 2" xfId="402" xr:uid="{00000000-0005-0000-0000-00008F010000}"/>
    <cellStyle name="40% - ส่วนที่ถูกเน้น5 2 2" xfId="403" xr:uid="{00000000-0005-0000-0000-000090010000}"/>
    <cellStyle name="40% - ส่วนที่ถูกเน้น6" xfId="404" xr:uid="{00000000-0005-0000-0000-000091010000}"/>
    <cellStyle name="40% - ส่วนที่ถูกเน้น6 2" xfId="405" xr:uid="{00000000-0005-0000-0000-000092010000}"/>
    <cellStyle name="40% - ส่วนที่ถูกเน้น6 2 2" xfId="406" xr:uid="{00000000-0005-0000-0000-000093010000}"/>
    <cellStyle name="40% - 强调文字颜色 1" xfId="407" xr:uid="{00000000-0005-0000-0000-000094010000}"/>
    <cellStyle name="40% - 强调文字颜色 1 2" xfId="408" xr:uid="{00000000-0005-0000-0000-000095010000}"/>
    <cellStyle name="40% - 强调文字颜色 2" xfId="409" xr:uid="{00000000-0005-0000-0000-000096010000}"/>
    <cellStyle name="40% - 强调文字颜色 2 2" xfId="410" xr:uid="{00000000-0005-0000-0000-000097010000}"/>
    <cellStyle name="40% - 强调文字颜色 3" xfId="411" xr:uid="{00000000-0005-0000-0000-000098010000}"/>
    <cellStyle name="40% - 强调文字颜色 3 2" xfId="412" xr:uid="{00000000-0005-0000-0000-000099010000}"/>
    <cellStyle name="40% - 强调文字颜色 4" xfId="413" xr:uid="{00000000-0005-0000-0000-00009A010000}"/>
    <cellStyle name="40% - 强调文字颜色 4 2" xfId="414" xr:uid="{00000000-0005-0000-0000-00009B010000}"/>
    <cellStyle name="40% - 强调文字颜色 5" xfId="415" xr:uid="{00000000-0005-0000-0000-00009C010000}"/>
    <cellStyle name="40% - 强调文字颜色 5 2" xfId="416" xr:uid="{00000000-0005-0000-0000-00009D010000}"/>
    <cellStyle name="40% - 强调文字颜色 6" xfId="417" xr:uid="{00000000-0005-0000-0000-00009E010000}"/>
    <cellStyle name="40% - 强调文字颜色 6 2" xfId="418" xr:uid="{00000000-0005-0000-0000-00009F010000}"/>
    <cellStyle name="40% - 輔色1 2" xfId="419" xr:uid="{00000000-0005-0000-0000-0000A0010000}"/>
    <cellStyle name="40% - 輔色1 3" xfId="420" xr:uid="{00000000-0005-0000-0000-0000A1010000}"/>
    <cellStyle name="40% - 輔色2 2" xfId="421" xr:uid="{00000000-0005-0000-0000-0000A2010000}"/>
    <cellStyle name="40% - 輔色2 3" xfId="422" xr:uid="{00000000-0005-0000-0000-0000A3010000}"/>
    <cellStyle name="40% - 輔色3 2" xfId="423" xr:uid="{00000000-0005-0000-0000-0000A4010000}"/>
    <cellStyle name="40% - 輔色3 3" xfId="424" xr:uid="{00000000-0005-0000-0000-0000A5010000}"/>
    <cellStyle name="40% - 輔色4 2" xfId="425" xr:uid="{00000000-0005-0000-0000-0000A6010000}"/>
    <cellStyle name="40% - 輔色4 3" xfId="426" xr:uid="{00000000-0005-0000-0000-0000A7010000}"/>
    <cellStyle name="40% - 輔色5 2" xfId="427" xr:uid="{00000000-0005-0000-0000-0000A8010000}"/>
    <cellStyle name="40% - 輔色5 3" xfId="428" xr:uid="{00000000-0005-0000-0000-0000A9010000}"/>
    <cellStyle name="40% - 輔色6 2" xfId="429" xr:uid="{00000000-0005-0000-0000-0000AA010000}"/>
    <cellStyle name="40% - 輔色6 3" xfId="430" xr:uid="{00000000-0005-0000-0000-0000AB010000}"/>
    <cellStyle name="60% - ?????? 1" xfId="431" xr:uid="{00000000-0005-0000-0000-0000AC010000}"/>
    <cellStyle name="60% - ?????? 2" xfId="432" xr:uid="{00000000-0005-0000-0000-0000AD010000}"/>
    <cellStyle name="60% - ?????? 3" xfId="433" xr:uid="{00000000-0005-0000-0000-0000AE010000}"/>
    <cellStyle name="60% - ?????? 4" xfId="434" xr:uid="{00000000-0005-0000-0000-0000AF010000}"/>
    <cellStyle name="60% - ?????? 5" xfId="435" xr:uid="{00000000-0005-0000-0000-0000B0010000}"/>
    <cellStyle name="60% - ?????? 6" xfId="436" xr:uid="{00000000-0005-0000-0000-0000B1010000}"/>
    <cellStyle name="60% - ??1" xfId="437" xr:uid="{00000000-0005-0000-0000-0000B2010000}"/>
    <cellStyle name="60% - ??2" xfId="438" xr:uid="{00000000-0005-0000-0000-0000B3010000}"/>
    <cellStyle name="60% - ??3" xfId="439" xr:uid="{00000000-0005-0000-0000-0000B4010000}"/>
    <cellStyle name="60% - ??4" xfId="440" xr:uid="{00000000-0005-0000-0000-0000B5010000}"/>
    <cellStyle name="60% - ??5" xfId="441" xr:uid="{00000000-0005-0000-0000-0000B6010000}"/>
    <cellStyle name="60% - ??6" xfId="442" xr:uid="{00000000-0005-0000-0000-0000B7010000}"/>
    <cellStyle name="60% - Accent1 2" xfId="443" xr:uid="{00000000-0005-0000-0000-0000B8010000}"/>
    <cellStyle name="60% - Accent1 2 2" xfId="444" xr:uid="{00000000-0005-0000-0000-0000B9010000}"/>
    <cellStyle name="60% - Accent1 3" xfId="445" xr:uid="{00000000-0005-0000-0000-0000BA010000}"/>
    <cellStyle name="60% - Accent1 4" xfId="446" xr:uid="{00000000-0005-0000-0000-0000BB010000}"/>
    <cellStyle name="60% - Accent1 5" xfId="447" xr:uid="{00000000-0005-0000-0000-0000BC010000}"/>
    <cellStyle name="60% - Accent2 2" xfId="448" xr:uid="{00000000-0005-0000-0000-0000BD010000}"/>
    <cellStyle name="60% - Accent2 2 2" xfId="449" xr:uid="{00000000-0005-0000-0000-0000BE010000}"/>
    <cellStyle name="60% - Accent2 3" xfId="450" xr:uid="{00000000-0005-0000-0000-0000BF010000}"/>
    <cellStyle name="60% - Accent2 4" xfId="451" xr:uid="{00000000-0005-0000-0000-0000C0010000}"/>
    <cellStyle name="60% - Accent2 5" xfId="452" xr:uid="{00000000-0005-0000-0000-0000C1010000}"/>
    <cellStyle name="60% - Accent3 2" xfId="453" xr:uid="{00000000-0005-0000-0000-0000C2010000}"/>
    <cellStyle name="60% - Accent3 2 2" xfId="454" xr:uid="{00000000-0005-0000-0000-0000C3010000}"/>
    <cellStyle name="60% - Accent3 3" xfId="455" xr:uid="{00000000-0005-0000-0000-0000C4010000}"/>
    <cellStyle name="60% - Accent3 4" xfId="456" xr:uid="{00000000-0005-0000-0000-0000C5010000}"/>
    <cellStyle name="60% - Accent3 5" xfId="457" xr:uid="{00000000-0005-0000-0000-0000C6010000}"/>
    <cellStyle name="60% - Accent4 2" xfId="458" xr:uid="{00000000-0005-0000-0000-0000C7010000}"/>
    <cellStyle name="60% - Accent4 2 2" xfId="459" xr:uid="{00000000-0005-0000-0000-0000C8010000}"/>
    <cellStyle name="60% - Accent4 3" xfId="460" xr:uid="{00000000-0005-0000-0000-0000C9010000}"/>
    <cellStyle name="60% - Accent4 4" xfId="461" xr:uid="{00000000-0005-0000-0000-0000CA010000}"/>
    <cellStyle name="60% - Accent4 5" xfId="462" xr:uid="{00000000-0005-0000-0000-0000CB010000}"/>
    <cellStyle name="60% - Accent5 2" xfId="463" xr:uid="{00000000-0005-0000-0000-0000CC010000}"/>
    <cellStyle name="60% - Accent5 2 2" xfId="464" xr:uid="{00000000-0005-0000-0000-0000CD010000}"/>
    <cellStyle name="60% - Accent5 3" xfId="465" xr:uid="{00000000-0005-0000-0000-0000CE010000}"/>
    <cellStyle name="60% - Accent5 4" xfId="466" xr:uid="{00000000-0005-0000-0000-0000CF010000}"/>
    <cellStyle name="60% - Accent5 5" xfId="467" xr:uid="{00000000-0005-0000-0000-0000D0010000}"/>
    <cellStyle name="60% - Accent6 2" xfId="468" xr:uid="{00000000-0005-0000-0000-0000D1010000}"/>
    <cellStyle name="60% - Accent6 2 2" xfId="469" xr:uid="{00000000-0005-0000-0000-0000D2010000}"/>
    <cellStyle name="60% - Accent6 3" xfId="470" xr:uid="{00000000-0005-0000-0000-0000D3010000}"/>
    <cellStyle name="60% - Accent6 4" xfId="471" xr:uid="{00000000-0005-0000-0000-0000D4010000}"/>
    <cellStyle name="60% - Accent6 5" xfId="472" xr:uid="{00000000-0005-0000-0000-0000D5010000}"/>
    <cellStyle name="60% - ส่วนที่ถูกเน้น1" xfId="473" xr:uid="{00000000-0005-0000-0000-0000D6010000}"/>
    <cellStyle name="60% - ส่วนที่ถูกเน้น1 2" xfId="474" xr:uid="{00000000-0005-0000-0000-0000D7010000}"/>
    <cellStyle name="60% - ส่วนที่ถูกเน้น1 2 2" xfId="475" xr:uid="{00000000-0005-0000-0000-0000D8010000}"/>
    <cellStyle name="60% - ส่วนที่ถูกเน้น2" xfId="476" xr:uid="{00000000-0005-0000-0000-0000D9010000}"/>
    <cellStyle name="60% - ส่วนที่ถูกเน้น2 2" xfId="477" xr:uid="{00000000-0005-0000-0000-0000DA010000}"/>
    <cellStyle name="60% - ส่วนที่ถูกเน้น2 2 2" xfId="478" xr:uid="{00000000-0005-0000-0000-0000DB010000}"/>
    <cellStyle name="60% - ส่วนที่ถูกเน้น3" xfId="479" xr:uid="{00000000-0005-0000-0000-0000DC010000}"/>
    <cellStyle name="60% - ส่วนที่ถูกเน้น3 2" xfId="480" xr:uid="{00000000-0005-0000-0000-0000DD010000}"/>
    <cellStyle name="60% - ส่วนที่ถูกเน้น3 2 2" xfId="481" xr:uid="{00000000-0005-0000-0000-0000DE010000}"/>
    <cellStyle name="60% - ส่วนที่ถูกเน้น4" xfId="482" xr:uid="{00000000-0005-0000-0000-0000DF010000}"/>
    <cellStyle name="60% - ส่วนที่ถูกเน้น4 2" xfId="483" xr:uid="{00000000-0005-0000-0000-0000E0010000}"/>
    <cellStyle name="60% - ส่วนที่ถูกเน้น4 2 2" xfId="484" xr:uid="{00000000-0005-0000-0000-0000E1010000}"/>
    <cellStyle name="60% - ส่วนที่ถูกเน้น5" xfId="485" xr:uid="{00000000-0005-0000-0000-0000E2010000}"/>
    <cellStyle name="60% - ส่วนที่ถูกเน้น5 2" xfId="486" xr:uid="{00000000-0005-0000-0000-0000E3010000}"/>
    <cellStyle name="60% - ส่วนที่ถูกเน้น5 2 2" xfId="487" xr:uid="{00000000-0005-0000-0000-0000E4010000}"/>
    <cellStyle name="60% - ส่วนที่ถูกเน้น6" xfId="488" xr:uid="{00000000-0005-0000-0000-0000E5010000}"/>
    <cellStyle name="60% - ส่วนที่ถูกเน้น6 2" xfId="489" xr:uid="{00000000-0005-0000-0000-0000E6010000}"/>
    <cellStyle name="60% - ส่วนที่ถูกเน้น6 2 2" xfId="490" xr:uid="{00000000-0005-0000-0000-0000E7010000}"/>
    <cellStyle name="60% - 强调文字颜色 1" xfId="491" xr:uid="{00000000-0005-0000-0000-0000E8010000}"/>
    <cellStyle name="60% - 强调文字颜色 1 2" xfId="492" xr:uid="{00000000-0005-0000-0000-0000E9010000}"/>
    <cellStyle name="60% - 强调文字颜色 2" xfId="493" xr:uid="{00000000-0005-0000-0000-0000EA010000}"/>
    <cellStyle name="60% - 强调文字颜色 2 2" xfId="494" xr:uid="{00000000-0005-0000-0000-0000EB010000}"/>
    <cellStyle name="60% - 强调文字颜色 3" xfId="495" xr:uid="{00000000-0005-0000-0000-0000EC010000}"/>
    <cellStyle name="60% - 强调文字颜色 3 2" xfId="496" xr:uid="{00000000-0005-0000-0000-0000ED010000}"/>
    <cellStyle name="60% - 强调文字颜色 4" xfId="497" xr:uid="{00000000-0005-0000-0000-0000EE010000}"/>
    <cellStyle name="60% - 强调文字颜色 4 2" xfId="498" xr:uid="{00000000-0005-0000-0000-0000EF010000}"/>
    <cellStyle name="60% - 强调文字颜色 5" xfId="499" xr:uid="{00000000-0005-0000-0000-0000F0010000}"/>
    <cellStyle name="60% - 强调文字颜色 5 2" xfId="500" xr:uid="{00000000-0005-0000-0000-0000F1010000}"/>
    <cellStyle name="60% - 强调文字颜色 6" xfId="501" xr:uid="{00000000-0005-0000-0000-0000F2010000}"/>
    <cellStyle name="60% - 强调文字颜色 6 2" xfId="502" xr:uid="{00000000-0005-0000-0000-0000F3010000}"/>
    <cellStyle name="60% - 輔色1 2" xfId="503" xr:uid="{00000000-0005-0000-0000-0000F4010000}"/>
    <cellStyle name="60% - 輔色1 3" xfId="504" xr:uid="{00000000-0005-0000-0000-0000F5010000}"/>
    <cellStyle name="60% - 輔色2 2" xfId="505" xr:uid="{00000000-0005-0000-0000-0000F6010000}"/>
    <cellStyle name="60% - 輔色2 3" xfId="506" xr:uid="{00000000-0005-0000-0000-0000F7010000}"/>
    <cellStyle name="60% - 輔色3 2" xfId="507" xr:uid="{00000000-0005-0000-0000-0000F8010000}"/>
    <cellStyle name="60% - 輔色3 3" xfId="508" xr:uid="{00000000-0005-0000-0000-0000F9010000}"/>
    <cellStyle name="60% - 輔色4 2" xfId="509" xr:uid="{00000000-0005-0000-0000-0000FA010000}"/>
    <cellStyle name="60% - 輔色4 3" xfId="510" xr:uid="{00000000-0005-0000-0000-0000FB010000}"/>
    <cellStyle name="60% - 輔色5 2" xfId="511" xr:uid="{00000000-0005-0000-0000-0000FC010000}"/>
    <cellStyle name="60% - 輔色5 3" xfId="512" xr:uid="{00000000-0005-0000-0000-0000FD010000}"/>
    <cellStyle name="60% - 輔色6 2" xfId="513" xr:uid="{00000000-0005-0000-0000-0000FE010000}"/>
    <cellStyle name="60% - 輔色6 3" xfId="514" xr:uid="{00000000-0005-0000-0000-0000FF010000}"/>
    <cellStyle name="75" xfId="515" xr:uid="{00000000-0005-0000-0000-000000020000}"/>
    <cellStyle name="75 10" xfId="516" xr:uid="{00000000-0005-0000-0000-000001020000}"/>
    <cellStyle name="75 11" xfId="517" xr:uid="{00000000-0005-0000-0000-000002020000}"/>
    <cellStyle name="75 12" xfId="518" xr:uid="{00000000-0005-0000-0000-000003020000}"/>
    <cellStyle name="75 13" xfId="519" xr:uid="{00000000-0005-0000-0000-000004020000}"/>
    <cellStyle name="75 14" xfId="520" xr:uid="{00000000-0005-0000-0000-000005020000}"/>
    <cellStyle name="75 15" xfId="521" xr:uid="{00000000-0005-0000-0000-000006020000}"/>
    <cellStyle name="75 16" xfId="522" xr:uid="{00000000-0005-0000-0000-000007020000}"/>
    <cellStyle name="75 17" xfId="523" xr:uid="{00000000-0005-0000-0000-000008020000}"/>
    <cellStyle name="75 18" xfId="524" xr:uid="{00000000-0005-0000-0000-000009020000}"/>
    <cellStyle name="75 19" xfId="525" xr:uid="{00000000-0005-0000-0000-00000A020000}"/>
    <cellStyle name="75 2" xfId="526" xr:uid="{00000000-0005-0000-0000-00000B020000}"/>
    <cellStyle name="75 2 2" xfId="527" xr:uid="{00000000-0005-0000-0000-00000C020000}"/>
    <cellStyle name="75 2 3" xfId="528" xr:uid="{00000000-0005-0000-0000-00000D020000}"/>
    <cellStyle name="75 3" xfId="529" xr:uid="{00000000-0005-0000-0000-00000E020000}"/>
    <cellStyle name="75 4" xfId="530" xr:uid="{00000000-0005-0000-0000-00000F020000}"/>
    <cellStyle name="75 5" xfId="531" xr:uid="{00000000-0005-0000-0000-000010020000}"/>
    <cellStyle name="75 6" xfId="532" xr:uid="{00000000-0005-0000-0000-000011020000}"/>
    <cellStyle name="75 7" xfId="533" xr:uid="{00000000-0005-0000-0000-000012020000}"/>
    <cellStyle name="75 8" xfId="534" xr:uid="{00000000-0005-0000-0000-000013020000}"/>
    <cellStyle name="75 9" xfId="535" xr:uid="{00000000-0005-0000-0000-000014020000}"/>
    <cellStyle name="75_1_FS10_10.1_เงินให้กู้ยืมและเงินให้กู้ยืม_Q254_2" xfId="536" xr:uid="{00000000-0005-0000-0000-000015020000}"/>
    <cellStyle name="Accent1 2" xfId="537" xr:uid="{00000000-0005-0000-0000-000016020000}"/>
    <cellStyle name="Accent1 2 2" xfId="538" xr:uid="{00000000-0005-0000-0000-000017020000}"/>
    <cellStyle name="Accent1 3" xfId="539" xr:uid="{00000000-0005-0000-0000-000018020000}"/>
    <cellStyle name="Accent1 4" xfId="540" xr:uid="{00000000-0005-0000-0000-000019020000}"/>
    <cellStyle name="Accent1 5" xfId="541" xr:uid="{00000000-0005-0000-0000-00001A020000}"/>
    <cellStyle name="Accent2 2" xfId="542" xr:uid="{00000000-0005-0000-0000-00001B020000}"/>
    <cellStyle name="Accent2 2 2" xfId="543" xr:uid="{00000000-0005-0000-0000-00001C020000}"/>
    <cellStyle name="Accent2 3" xfId="544" xr:uid="{00000000-0005-0000-0000-00001D020000}"/>
    <cellStyle name="Accent2 4" xfId="545" xr:uid="{00000000-0005-0000-0000-00001E020000}"/>
    <cellStyle name="Accent2 5" xfId="546" xr:uid="{00000000-0005-0000-0000-00001F020000}"/>
    <cellStyle name="Accent3 2" xfId="547" xr:uid="{00000000-0005-0000-0000-000020020000}"/>
    <cellStyle name="Accent3 2 2" xfId="548" xr:uid="{00000000-0005-0000-0000-000021020000}"/>
    <cellStyle name="Accent3 3" xfId="549" xr:uid="{00000000-0005-0000-0000-000022020000}"/>
    <cellStyle name="Accent3 4" xfId="550" xr:uid="{00000000-0005-0000-0000-000023020000}"/>
    <cellStyle name="Accent3 5" xfId="551" xr:uid="{00000000-0005-0000-0000-000024020000}"/>
    <cellStyle name="Accent4 2" xfId="552" xr:uid="{00000000-0005-0000-0000-000025020000}"/>
    <cellStyle name="Accent4 2 2" xfId="553" xr:uid="{00000000-0005-0000-0000-000026020000}"/>
    <cellStyle name="Accent4 3" xfId="554" xr:uid="{00000000-0005-0000-0000-000027020000}"/>
    <cellStyle name="Accent4 4" xfId="555" xr:uid="{00000000-0005-0000-0000-000028020000}"/>
    <cellStyle name="Accent4 5" xfId="556" xr:uid="{00000000-0005-0000-0000-000029020000}"/>
    <cellStyle name="Accent5 2" xfId="557" xr:uid="{00000000-0005-0000-0000-00002A020000}"/>
    <cellStyle name="Accent5 2 2" xfId="558" xr:uid="{00000000-0005-0000-0000-00002B020000}"/>
    <cellStyle name="Accent5 3" xfId="559" xr:uid="{00000000-0005-0000-0000-00002C020000}"/>
    <cellStyle name="Accent5 4" xfId="560" xr:uid="{00000000-0005-0000-0000-00002D020000}"/>
    <cellStyle name="Accent5 5" xfId="561" xr:uid="{00000000-0005-0000-0000-00002E020000}"/>
    <cellStyle name="Accent6 2" xfId="562" xr:uid="{00000000-0005-0000-0000-00002F020000}"/>
    <cellStyle name="Accent6 2 2" xfId="563" xr:uid="{00000000-0005-0000-0000-000030020000}"/>
    <cellStyle name="Accent6 3" xfId="564" xr:uid="{00000000-0005-0000-0000-000031020000}"/>
    <cellStyle name="Accent6 4" xfId="565" xr:uid="{00000000-0005-0000-0000-000032020000}"/>
    <cellStyle name="Accent6 5" xfId="566" xr:uid="{00000000-0005-0000-0000-000033020000}"/>
    <cellStyle name="Bad 2" xfId="567" xr:uid="{00000000-0005-0000-0000-000034020000}"/>
    <cellStyle name="Bad 2 2" xfId="568" xr:uid="{00000000-0005-0000-0000-000035020000}"/>
    <cellStyle name="Bad 3" xfId="569" xr:uid="{00000000-0005-0000-0000-000036020000}"/>
    <cellStyle name="Bad 4" xfId="570" xr:uid="{00000000-0005-0000-0000-000037020000}"/>
    <cellStyle name="Bad 5" xfId="571" xr:uid="{00000000-0005-0000-0000-000038020000}"/>
    <cellStyle name="brooklny" xfId="572" xr:uid="{00000000-0005-0000-0000-000039020000}"/>
    <cellStyle name="Calculation 2" xfId="573" xr:uid="{00000000-0005-0000-0000-00003A020000}"/>
    <cellStyle name="Calculation 2 2" xfId="574" xr:uid="{00000000-0005-0000-0000-00003B020000}"/>
    <cellStyle name="Calculation 3" xfId="575" xr:uid="{00000000-0005-0000-0000-00003C020000}"/>
    <cellStyle name="Calculation 4" xfId="576" xr:uid="{00000000-0005-0000-0000-00003D020000}"/>
    <cellStyle name="Calculation 5" xfId="577" xr:uid="{00000000-0005-0000-0000-00003E020000}"/>
    <cellStyle name="Check Cell 2" xfId="578" xr:uid="{00000000-0005-0000-0000-00003F020000}"/>
    <cellStyle name="Check Cell 2 2" xfId="579" xr:uid="{00000000-0005-0000-0000-000040020000}"/>
    <cellStyle name="Check Cell 3" xfId="580" xr:uid="{00000000-0005-0000-0000-000041020000}"/>
    <cellStyle name="Check Cell 4" xfId="581" xr:uid="{00000000-0005-0000-0000-000042020000}"/>
    <cellStyle name="Check Cell 5" xfId="582" xr:uid="{00000000-0005-0000-0000-000043020000}"/>
    <cellStyle name="Comma [0] 2" xfId="583" xr:uid="{00000000-0005-0000-0000-000044020000}"/>
    <cellStyle name="Comma [0] 3" xfId="584" xr:uid="{00000000-0005-0000-0000-000045020000}"/>
    <cellStyle name="Comma [0] 4" xfId="585" xr:uid="{00000000-0005-0000-0000-000046020000}"/>
    <cellStyle name="Comma 10" xfId="586" xr:uid="{00000000-0005-0000-0000-000047020000}"/>
    <cellStyle name="Comma 10 2" xfId="587" xr:uid="{00000000-0005-0000-0000-000048020000}"/>
    <cellStyle name="Comma 10 2 2" xfId="588" xr:uid="{00000000-0005-0000-0000-000049020000}"/>
    <cellStyle name="Comma 10 2 3" xfId="589" xr:uid="{00000000-0005-0000-0000-00004A020000}"/>
    <cellStyle name="Comma 10 2 4" xfId="590" xr:uid="{00000000-0005-0000-0000-00004B020000}"/>
    <cellStyle name="Comma 10 3" xfId="591" xr:uid="{00000000-0005-0000-0000-00004C020000}"/>
    <cellStyle name="Comma 10 3 2" xfId="592" xr:uid="{00000000-0005-0000-0000-00004D020000}"/>
    <cellStyle name="Comma 10 4" xfId="593" xr:uid="{00000000-0005-0000-0000-00004E020000}"/>
    <cellStyle name="Comma 10 5" xfId="594" xr:uid="{00000000-0005-0000-0000-00004F020000}"/>
    <cellStyle name="Comma 10 6" xfId="595" xr:uid="{00000000-0005-0000-0000-000050020000}"/>
    <cellStyle name="Comma 11" xfId="596" xr:uid="{00000000-0005-0000-0000-000051020000}"/>
    <cellStyle name="Comma 11 2" xfId="597" xr:uid="{00000000-0005-0000-0000-000052020000}"/>
    <cellStyle name="Comma 11 2 2" xfId="598" xr:uid="{00000000-0005-0000-0000-000053020000}"/>
    <cellStyle name="Comma 11 2 2 2" xfId="599" xr:uid="{00000000-0005-0000-0000-000054020000}"/>
    <cellStyle name="Comma 11 2 3" xfId="600" xr:uid="{00000000-0005-0000-0000-000055020000}"/>
    <cellStyle name="Comma 11 2 4" xfId="601" xr:uid="{00000000-0005-0000-0000-000056020000}"/>
    <cellStyle name="Comma 11 2 5" xfId="602" xr:uid="{00000000-0005-0000-0000-000057020000}"/>
    <cellStyle name="Comma 11 3" xfId="603" xr:uid="{00000000-0005-0000-0000-000058020000}"/>
    <cellStyle name="Comma 11 3 2" xfId="604" xr:uid="{00000000-0005-0000-0000-000059020000}"/>
    <cellStyle name="Comma 11 4" xfId="605" xr:uid="{00000000-0005-0000-0000-00005A020000}"/>
    <cellStyle name="Comma 12" xfId="606" xr:uid="{00000000-0005-0000-0000-00005B020000}"/>
    <cellStyle name="Comma 12 2" xfId="607" xr:uid="{00000000-0005-0000-0000-00005C020000}"/>
    <cellStyle name="Comma 12 2 2" xfId="608" xr:uid="{00000000-0005-0000-0000-00005D020000}"/>
    <cellStyle name="Comma 12 3" xfId="609" xr:uid="{00000000-0005-0000-0000-00005E020000}"/>
    <cellStyle name="Comma 12 3 2" xfId="610" xr:uid="{00000000-0005-0000-0000-00005F020000}"/>
    <cellStyle name="Comma 12 4" xfId="611" xr:uid="{00000000-0005-0000-0000-000060020000}"/>
    <cellStyle name="Comma 12 5" xfId="612" xr:uid="{00000000-0005-0000-0000-000061020000}"/>
    <cellStyle name="Comma 13" xfId="613" xr:uid="{00000000-0005-0000-0000-000062020000}"/>
    <cellStyle name="Comma 13 2" xfId="614" xr:uid="{00000000-0005-0000-0000-000063020000}"/>
    <cellStyle name="Comma 13 3" xfId="615" xr:uid="{00000000-0005-0000-0000-000064020000}"/>
    <cellStyle name="Comma 13 4" xfId="616" xr:uid="{00000000-0005-0000-0000-000065020000}"/>
    <cellStyle name="Comma 13 5" xfId="617" xr:uid="{00000000-0005-0000-0000-000066020000}"/>
    <cellStyle name="Comma 14" xfId="618" xr:uid="{00000000-0005-0000-0000-000067020000}"/>
    <cellStyle name="Comma 14 10" xfId="619" xr:uid="{00000000-0005-0000-0000-000068020000}"/>
    <cellStyle name="Comma 14 10 2" xfId="620" xr:uid="{00000000-0005-0000-0000-000069020000}"/>
    <cellStyle name="Comma 14 10 2 2" xfId="621" xr:uid="{00000000-0005-0000-0000-00006A020000}"/>
    <cellStyle name="Comma 14 10 3" xfId="622" xr:uid="{00000000-0005-0000-0000-00006B020000}"/>
    <cellStyle name="Comma 14 11" xfId="623" xr:uid="{00000000-0005-0000-0000-00006C020000}"/>
    <cellStyle name="Comma 14 12" xfId="624" xr:uid="{00000000-0005-0000-0000-00006D020000}"/>
    <cellStyle name="Comma 14 2" xfId="625" xr:uid="{00000000-0005-0000-0000-00006E020000}"/>
    <cellStyle name="Comma 14 2 2" xfId="626" xr:uid="{00000000-0005-0000-0000-00006F020000}"/>
    <cellStyle name="Comma 14 2 2 2" xfId="627" xr:uid="{00000000-0005-0000-0000-000070020000}"/>
    <cellStyle name="Comma 14 2 2 2 2" xfId="628" xr:uid="{00000000-0005-0000-0000-000071020000}"/>
    <cellStyle name="Comma 14 2 2 3" xfId="629" xr:uid="{00000000-0005-0000-0000-000072020000}"/>
    <cellStyle name="Comma 14 3" xfId="630" xr:uid="{00000000-0005-0000-0000-000073020000}"/>
    <cellStyle name="Comma 14 4" xfId="631" xr:uid="{00000000-0005-0000-0000-000074020000}"/>
    <cellStyle name="Comma 14 5" xfId="632" xr:uid="{00000000-0005-0000-0000-000075020000}"/>
    <cellStyle name="Comma 14 6" xfId="633" xr:uid="{00000000-0005-0000-0000-000076020000}"/>
    <cellStyle name="Comma 14 7" xfId="634" xr:uid="{00000000-0005-0000-0000-000077020000}"/>
    <cellStyle name="Comma 14 8" xfId="635" xr:uid="{00000000-0005-0000-0000-000078020000}"/>
    <cellStyle name="Comma 14 9" xfId="636" xr:uid="{00000000-0005-0000-0000-000079020000}"/>
    <cellStyle name="Comma 15" xfId="637" xr:uid="{00000000-0005-0000-0000-00007A020000}"/>
    <cellStyle name="Comma 15 2" xfId="638" xr:uid="{00000000-0005-0000-0000-00007B020000}"/>
    <cellStyle name="Comma 15 2 2" xfId="639" xr:uid="{00000000-0005-0000-0000-00007C020000}"/>
    <cellStyle name="Comma 15 2 2 2" xfId="640" xr:uid="{00000000-0005-0000-0000-00007D020000}"/>
    <cellStyle name="Comma 15 3" xfId="641" xr:uid="{00000000-0005-0000-0000-00007E020000}"/>
    <cellStyle name="Comma 15 3 2" xfId="642" xr:uid="{00000000-0005-0000-0000-00007F020000}"/>
    <cellStyle name="Comma 15 4" xfId="643" xr:uid="{00000000-0005-0000-0000-000080020000}"/>
    <cellStyle name="Comma 15 4 2" xfId="644" xr:uid="{00000000-0005-0000-0000-000081020000}"/>
    <cellStyle name="Comma 16" xfId="645" xr:uid="{00000000-0005-0000-0000-000082020000}"/>
    <cellStyle name="Comma 16 2" xfId="646" xr:uid="{00000000-0005-0000-0000-000083020000}"/>
    <cellStyle name="Comma 17" xfId="647" xr:uid="{00000000-0005-0000-0000-000084020000}"/>
    <cellStyle name="Comma 17 2" xfId="648" xr:uid="{00000000-0005-0000-0000-000085020000}"/>
    <cellStyle name="Comma 18" xfId="649" xr:uid="{00000000-0005-0000-0000-000086020000}"/>
    <cellStyle name="Comma 18 2" xfId="650" xr:uid="{00000000-0005-0000-0000-000087020000}"/>
    <cellStyle name="Comma 19" xfId="651" xr:uid="{00000000-0005-0000-0000-000088020000}"/>
    <cellStyle name="Comma 19 2" xfId="652" xr:uid="{00000000-0005-0000-0000-000089020000}"/>
    <cellStyle name="Comma 19 3" xfId="653" xr:uid="{00000000-0005-0000-0000-00008A020000}"/>
    <cellStyle name="Comma 2" xfId="654" xr:uid="{00000000-0005-0000-0000-00008B020000}"/>
    <cellStyle name="Comma 2 2" xfId="655" xr:uid="{00000000-0005-0000-0000-00008C020000}"/>
    <cellStyle name="Comma 2 2 2" xfId="656" xr:uid="{00000000-0005-0000-0000-00008D020000}"/>
    <cellStyle name="Comma 2 2 2 2" xfId="657" xr:uid="{00000000-0005-0000-0000-00008E020000}"/>
    <cellStyle name="Comma 2 2 2 3" xfId="658" xr:uid="{00000000-0005-0000-0000-00008F020000}"/>
    <cellStyle name="Comma 2 2 3" xfId="659" xr:uid="{00000000-0005-0000-0000-000090020000}"/>
    <cellStyle name="Comma 2 2 4" xfId="660" xr:uid="{00000000-0005-0000-0000-000091020000}"/>
    <cellStyle name="Comma 2 3" xfId="661" xr:uid="{00000000-0005-0000-0000-000092020000}"/>
    <cellStyle name="Comma 2 3 2" xfId="662" xr:uid="{00000000-0005-0000-0000-000093020000}"/>
    <cellStyle name="Comma 2 3 2 2" xfId="663" xr:uid="{00000000-0005-0000-0000-000094020000}"/>
    <cellStyle name="Comma 2 3 3" xfId="664" xr:uid="{00000000-0005-0000-0000-000095020000}"/>
    <cellStyle name="Comma 2 3 4" xfId="665" xr:uid="{00000000-0005-0000-0000-000096020000}"/>
    <cellStyle name="Comma 2 3 5" xfId="666" xr:uid="{00000000-0005-0000-0000-000097020000}"/>
    <cellStyle name="Comma 2 3 6" xfId="667" xr:uid="{00000000-0005-0000-0000-000098020000}"/>
    <cellStyle name="Comma 2 4" xfId="668" xr:uid="{00000000-0005-0000-0000-000099020000}"/>
    <cellStyle name="Comma 2 4 2" xfId="669" xr:uid="{00000000-0005-0000-0000-00009A020000}"/>
    <cellStyle name="Comma 2 4 2 2" xfId="670" xr:uid="{00000000-0005-0000-0000-00009B020000}"/>
    <cellStyle name="Comma 2 4 3" xfId="671" xr:uid="{00000000-0005-0000-0000-00009C020000}"/>
    <cellStyle name="Comma 2 4 4" xfId="672" xr:uid="{00000000-0005-0000-0000-00009D020000}"/>
    <cellStyle name="Comma 2 4 5" xfId="673" xr:uid="{00000000-0005-0000-0000-00009E020000}"/>
    <cellStyle name="Comma 2 5" xfId="674" xr:uid="{00000000-0005-0000-0000-00009F020000}"/>
    <cellStyle name="Comma 2 5 2" xfId="675" xr:uid="{00000000-0005-0000-0000-0000A0020000}"/>
    <cellStyle name="Comma 2 5 2 2" xfId="676" xr:uid="{00000000-0005-0000-0000-0000A1020000}"/>
    <cellStyle name="Comma 2 5 3" xfId="677" xr:uid="{00000000-0005-0000-0000-0000A2020000}"/>
    <cellStyle name="Comma 2 5 4" xfId="678" xr:uid="{00000000-0005-0000-0000-0000A3020000}"/>
    <cellStyle name="Comma 2 6" xfId="679" xr:uid="{00000000-0005-0000-0000-0000A4020000}"/>
    <cellStyle name="Comma 2 6 2" xfId="680" xr:uid="{00000000-0005-0000-0000-0000A5020000}"/>
    <cellStyle name="Comma 2 6 3" xfId="681" xr:uid="{00000000-0005-0000-0000-0000A6020000}"/>
    <cellStyle name="Comma 2 7" xfId="682" xr:uid="{00000000-0005-0000-0000-0000A7020000}"/>
    <cellStyle name="Comma 2_1_FS10_10.1_เงินให้กู้ยืมและเงินให้กู้ยืม_Q254_2" xfId="683" xr:uid="{00000000-0005-0000-0000-0000A8020000}"/>
    <cellStyle name="Comma 20" xfId="684" xr:uid="{00000000-0005-0000-0000-0000A9020000}"/>
    <cellStyle name="Comma 20 2" xfId="685" xr:uid="{00000000-0005-0000-0000-0000AA020000}"/>
    <cellStyle name="Comma 20 3" xfId="686" xr:uid="{00000000-0005-0000-0000-0000AB020000}"/>
    <cellStyle name="Comma 21" xfId="687" xr:uid="{00000000-0005-0000-0000-0000AC020000}"/>
    <cellStyle name="Comma 21 2" xfId="688" xr:uid="{00000000-0005-0000-0000-0000AD020000}"/>
    <cellStyle name="Comma 21 3" xfId="689" xr:uid="{00000000-0005-0000-0000-0000AE020000}"/>
    <cellStyle name="Comma 22" xfId="690" xr:uid="{00000000-0005-0000-0000-0000AF020000}"/>
    <cellStyle name="Comma 22 2" xfId="691" xr:uid="{00000000-0005-0000-0000-0000B0020000}"/>
    <cellStyle name="Comma 22 3" xfId="692" xr:uid="{00000000-0005-0000-0000-0000B1020000}"/>
    <cellStyle name="Comma 23" xfId="693" xr:uid="{00000000-0005-0000-0000-0000B2020000}"/>
    <cellStyle name="Comma 23 2" xfId="694" xr:uid="{00000000-0005-0000-0000-0000B3020000}"/>
    <cellStyle name="Comma 23 3" xfId="695" xr:uid="{00000000-0005-0000-0000-0000B4020000}"/>
    <cellStyle name="Comma 24" xfId="696" xr:uid="{00000000-0005-0000-0000-0000B5020000}"/>
    <cellStyle name="Comma 24 2" xfId="697" xr:uid="{00000000-0005-0000-0000-0000B6020000}"/>
    <cellStyle name="Comma 24 3" xfId="698" xr:uid="{00000000-0005-0000-0000-0000B7020000}"/>
    <cellStyle name="Comma 25" xfId="699" xr:uid="{00000000-0005-0000-0000-0000B8020000}"/>
    <cellStyle name="Comma 25 2" xfId="700" xr:uid="{00000000-0005-0000-0000-0000B9020000}"/>
    <cellStyle name="Comma 25 3" xfId="701" xr:uid="{00000000-0005-0000-0000-0000BA020000}"/>
    <cellStyle name="Comma 26" xfId="702" xr:uid="{00000000-0005-0000-0000-0000BB020000}"/>
    <cellStyle name="Comma 26 2" xfId="703" xr:uid="{00000000-0005-0000-0000-0000BC020000}"/>
    <cellStyle name="Comma 26 3" xfId="704" xr:uid="{00000000-0005-0000-0000-0000BD020000}"/>
    <cellStyle name="Comma 27" xfId="705" xr:uid="{00000000-0005-0000-0000-0000BE020000}"/>
    <cellStyle name="Comma 27 2" xfId="706" xr:uid="{00000000-0005-0000-0000-0000BF020000}"/>
    <cellStyle name="Comma 27 3" xfId="707" xr:uid="{00000000-0005-0000-0000-0000C0020000}"/>
    <cellStyle name="Comma 28" xfId="708" xr:uid="{00000000-0005-0000-0000-0000C1020000}"/>
    <cellStyle name="Comma 28 2" xfId="709" xr:uid="{00000000-0005-0000-0000-0000C2020000}"/>
    <cellStyle name="Comma 29" xfId="710" xr:uid="{00000000-0005-0000-0000-0000C3020000}"/>
    <cellStyle name="Comma 29 2" xfId="711" xr:uid="{00000000-0005-0000-0000-0000C4020000}"/>
    <cellStyle name="Comma 3" xfId="712" xr:uid="{00000000-0005-0000-0000-0000C5020000}"/>
    <cellStyle name="Comma 3 2" xfId="713" xr:uid="{00000000-0005-0000-0000-0000C6020000}"/>
    <cellStyle name="Comma 3 2 2" xfId="714" xr:uid="{00000000-0005-0000-0000-0000C7020000}"/>
    <cellStyle name="Comma 3 2 2 2" xfId="715" xr:uid="{00000000-0005-0000-0000-0000C8020000}"/>
    <cellStyle name="Comma 3 2 3" xfId="716" xr:uid="{00000000-0005-0000-0000-0000C9020000}"/>
    <cellStyle name="Comma 3 2 4" xfId="717" xr:uid="{00000000-0005-0000-0000-0000CA020000}"/>
    <cellStyle name="Comma 3 2 4 2" xfId="718" xr:uid="{00000000-0005-0000-0000-0000CB020000}"/>
    <cellStyle name="Comma 3 2 5" xfId="719" xr:uid="{00000000-0005-0000-0000-0000CC020000}"/>
    <cellStyle name="Comma 3 2 6" xfId="720" xr:uid="{00000000-0005-0000-0000-0000CD020000}"/>
    <cellStyle name="Comma 3 2 7" xfId="721" xr:uid="{00000000-0005-0000-0000-0000CE020000}"/>
    <cellStyle name="Comma 3 3" xfId="722" xr:uid="{00000000-0005-0000-0000-0000CF020000}"/>
    <cellStyle name="Comma 3 3 2" xfId="723" xr:uid="{00000000-0005-0000-0000-0000D0020000}"/>
    <cellStyle name="Comma 3 3 3" xfId="724" xr:uid="{00000000-0005-0000-0000-0000D1020000}"/>
    <cellStyle name="Comma 3 4" xfId="725" xr:uid="{00000000-0005-0000-0000-0000D2020000}"/>
    <cellStyle name="Comma 3 4 2" xfId="726" xr:uid="{00000000-0005-0000-0000-0000D3020000}"/>
    <cellStyle name="Comma 3 5" xfId="727" xr:uid="{00000000-0005-0000-0000-0000D4020000}"/>
    <cellStyle name="Comma 3 6" xfId="728" xr:uid="{00000000-0005-0000-0000-0000D5020000}"/>
    <cellStyle name="Comma 3 7" xfId="729" xr:uid="{00000000-0005-0000-0000-0000D6020000}"/>
    <cellStyle name="Comma 3 7 2" xfId="730" xr:uid="{00000000-0005-0000-0000-0000D7020000}"/>
    <cellStyle name="Comma 3 8" xfId="731" xr:uid="{00000000-0005-0000-0000-0000D8020000}"/>
    <cellStyle name="Comma 3_1_FS10B_Q154" xfId="732" xr:uid="{00000000-0005-0000-0000-0000D9020000}"/>
    <cellStyle name="Comma 30" xfId="733" xr:uid="{00000000-0005-0000-0000-0000DA020000}"/>
    <cellStyle name="Comma 30 2" xfId="734" xr:uid="{00000000-0005-0000-0000-0000DB020000}"/>
    <cellStyle name="Comma 31" xfId="735" xr:uid="{00000000-0005-0000-0000-0000DC020000}"/>
    <cellStyle name="Comma 31 2" xfId="736" xr:uid="{00000000-0005-0000-0000-0000DD020000}"/>
    <cellStyle name="Comma 32" xfId="737" xr:uid="{00000000-0005-0000-0000-0000DE020000}"/>
    <cellStyle name="Comma 32 2" xfId="738" xr:uid="{00000000-0005-0000-0000-0000DF020000}"/>
    <cellStyle name="Comma 33" xfId="739" xr:uid="{00000000-0005-0000-0000-0000E0020000}"/>
    <cellStyle name="Comma 33 2" xfId="740" xr:uid="{00000000-0005-0000-0000-0000E1020000}"/>
    <cellStyle name="Comma 33 3" xfId="741" xr:uid="{00000000-0005-0000-0000-0000E2020000}"/>
    <cellStyle name="Comma 34" xfId="742" xr:uid="{00000000-0005-0000-0000-0000E3020000}"/>
    <cellStyle name="Comma 35" xfId="743" xr:uid="{00000000-0005-0000-0000-0000E4020000}"/>
    <cellStyle name="Comma 36" xfId="744" xr:uid="{00000000-0005-0000-0000-0000E5020000}"/>
    <cellStyle name="Comma 37" xfId="745" xr:uid="{00000000-0005-0000-0000-0000E6020000}"/>
    <cellStyle name="Comma 38" xfId="746" xr:uid="{00000000-0005-0000-0000-0000E7020000}"/>
    <cellStyle name="Comma 38 2" xfId="747" xr:uid="{00000000-0005-0000-0000-0000E8020000}"/>
    <cellStyle name="Comma 39" xfId="748" xr:uid="{00000000-0005-0000-0000-0000E9020000}"/>
    <cellStyle name="Comma 39 2" xfId="749" xr:uid="{00000000-0005-0000-0000-0000EA020000}"/>
    <cellStyle name="Comma 39 2 2" xfId="750" xr:uid="{00000000-0005-0000-0000-0000EB020000}"/>
    <cellStyle name="Comma 39 3" xfId="751" xr:uid="{00000000-0005-0000-0000-0000EC020000}"/>
    <cellStyle name="Comma 4" xfId="752" xr:uid="{00000000-0005-0000-0000-0000ED020000}"/>
    <cellStyle name="Comma 4 2" xfId="753" xr:uid="{00000000-0005-0000-0000-0000EE020000}"/>
    <cellStyle name="Comma 4 2 2" xfId="754" xr:uid="{00000000-0005-0000-0000-0000EF020000}"/>
    <cellStyle name="Comma 4 2 2 2" xfId="755" xr:uid="{00000000-0005-0000-0000-0000F0020000}"/>
    <cellStyle name="Comma 4 2 2 3" xfId="756" xr:uid="{00000000-0005-0000-0000-0000F1020000}"/>
    <cellStyle name="Comma 4 2 3" xfId="757" xr:uid="{00000000-0005-0000-0000-0000F2020000}"/>
    <cellStyle name="Comma 4 2 3 2" xfId="758" xr:uid="{00000000-0005-0000-0000-0000F3020000}"/>
    <cellStyle name="Comma 4 2 4" xfId="759" xr:uid="{00000000-0005-0000-0000-0000F4020000}"/>
    <cellStyle name="Comma 4 2 4 2" xfId="760" xr:uid="{00000000-0005-0000-0000-0000F5020000}"/>
    <cellStyle name="Comma 4 2 5" xfId="761" xr:uid="{00000000-0005-0000-0000-0000F6020000}"/>
    <cellStyle name="Comma 4 2 5 2" xfId="762" xr:uid="{00000000-0005-0000-0000-0000F7020000}"/>
    <cellStyle name="Comma 4 2 6" xfId="763" xr:uid="{00000000-0005-0000-0000-0000F8020000}"/>
    <cellStyle name="Comma 4 2 6 2" xfId="764" xr:uid="{00000000-0005-0000-0000-0000F9020000}"/>
    <cellStyle name="Comma 4 2 7" xfId="765" xr:uid="{00000000-0005-0000-0000-0000FA020000}"/>
    <cellStyle name="Comma 4 2 8" xfId="766" xr:uid="{00000000-0005-0000-0000-0000FB020000}"/>
    <cellStyle name="Comma 4 2 9" xfId="767" xr:uid="{00000000-0005-0000-0000-0000FC020000}"/>
    <cellStyle name="Comma 4 3" xfId="768" xr:uid="{00000000-0005-0000-0000-0000FD020000}"/>
    <cellStyle name="Comma 4 3 2" xfId="769" xr:uid="{00000000-0005-0000-0000-0000FE020000}"/>
    <cellStyle name="Comma 4 4" xfId="770" xr:uid="{00000000-0005-0000-0000-0000FF020000}"/>
    <cellStyle name="Comma 4 4 2" xfId="771" xr:uid="{00000000-0005-0000-0000-000000030000}"/>
    <cellStyle name="Comma 4 4 3" xfId="772" xr:uid="{00000000-0005-0000-0000-000001030000}"/>
    <cellStyle name="Comma 4 5" xfId="773" xr:uid="{00000000-0005-0000-0000-000002030000}"/>
    <cellStyle name="Comma 4_FS8 (แก้ไข)" xfId="774" xr:uid="{00000000-0005-0000-0000-000003030000}"/>
    <cellStyle name="Comma 40" xfId="775" xr:uid="{00000000-0005-0000-0000-000004030000}"/>
    <cellStyle name="Comma 40 2" xfId="776" xr:uid="{00000000-0005-0000-0000-000005030000}"/>
    <cellStyle name="Comma 41" xfId="777" xr:uid="{00000000-0005-0000-0000-000006030000}"/>
    <cellStyle name="Comma 41 2" xfId="778" xr:uid="{00000000-0005-0000-0000-000007030000}"/>
    <cellStyle name="Comma 42" xfId="779" xr:uid="{00000000-0005-0000-0000-000008030000}"/>
    <cellStyle name="Comma 43" xfId="780" xr:uid="{00000000-0005-0000-0000-000009030000}"/>
    <cellStyle name="Comma 44" xfId="781" xr:uid="{00000000-0005-0000-0000-00000A030000}"/>
    <cellStyle name="Comma 44 2" xfId="782" xr:uid="{00000000-0005-0000-0000-00000B030000}"/>
    <cellStyle name="Comma 45" xfId="783" xr:uid="{00000000-0005-0000-0000-00000C030000}"/>
    <cellStyle name="Comma 46" xfId="784" xr:uid="{00000000-0005-0000-0000-00000D030000}"/>
    <cellStyle name="Comma 47" xfId="785" xr:uid="{00000000-0005-0000-0000-00000E030000}"/>
    <cellStyle name="Comma 48" xfId="786" xr:uid="{00000000-0005-0000-0000-00000F030000}"/>
    <cellStyle name="Comma 5" xfId="787" xr:uid="{00000000-0005-0000-0000-000010030000}"/>
    <cellStyle name="Comma 5 2" xfId="788" xr:uid="{00000000-0005-0000-0000-000011030000}"/>
    <cellStyle name="Comma 5 2 2" xfId="789" xr:uid="{00000000-0005-0000-0000-000012030000}"/>
    <cellStyle name="Comma 5 2 2 2" xfId="790" xr:uid="{00000000-0005-0000-0000-000013030000}"/>
    <cellStyle name="Comma 5 2 3" xfId="791" xr:uid="{00000000-0005-0000-0000-000014030000}"/>
    <cellStyle name="Comma 5 2 4" xfId="792" xr:uid="{00000000-0005-0000-0000-000015030000}"/>
    <cellStyle name="Comma 5 3" xfId="793" xr:uid="{00000000-0005-0000-0000-000016030000}"/>
    <cellStyle name="Comma 5 3 2" xfId="794" xr:uid="{00000000-0005-0000-0000-000017030000}"/>
    <cellStyle name="Comma 5 3 2 2" xfId="795" xr:uid="{00000000-0005-0000-0000-000018030000}"/>
    <cellStyle name="Comma 5 3 3" xfId="796" xr:uid="{00000000-0005-0000-0000-000019030000}"/>
    <cellStyle name="Comma 5 3 4" xfId="797" xr:uid="{00000000-0005-0000-0000-00001A030000}"/>
    <cellStyle name="Comma 5 4" xfId="798" xr:uid="{00000000-0005-0000-0000-00001B030000}"/>
    <cellStyle name="Comma 5 4 2" xfId="799" xr:uid="{00000000-0005-0000-0000-00001C030000}"/>
    <cellStyle name="Comma 5 5" xfId="800" xr:uid="{00000000-0005-0000-0000-00001D030000}"/>
    <cellStyle name="Comma 5 5 2" xfId="801" xr:uid="{00000000-0005-0000-0000-00001E030000}"/>
    <cellStyle name="Comma 5_1_FS10_10.1_เงินให้กู้ยืมและเงินให้กู้ยืม_Q254_2" xfId="802" xr:uid="{00000000-0005-0000-0000-00001F030000}"/>
    <cellStyle name="Comma 6" xfId="803" xr:uid="{00000000-0005-0000-0000-000020030000}"/>
    <cellStyle name="Comma 6 2" xfId="804" xr:uid="{00000000-0005-0000-0000-000021030000}"/>
    <cellStyle name="Comma 6 2 2" xfId="805" xr:uid="{00000000-0005-0000-0000-000022030000}"/>
    <cellStyle name="Comma 6 2 2 2" xfId="806" xr:uid="{00000000-0005-0000-0000-000023030000}"/>
    <cellStyle name="Comma 6 2 3" xfId="807" xr:uid="{00000000-0005-0000-0000-000024030000}"/>
    <cellStyle name="Comma 6 2 4" xfId="808" xr:uid="{00000000-0005-0000-0000-000025030000}"/>
    <cellStyle name="Comma 6 2_เงินลงทุน&amp;เงินกู้-ให้กู้Q354" xfId="809" xr:uid="{00000000-0005-0000-0000-000026030000}"/>
    <cellStyle name="Comma 6 3" xfId="810" xr:uid="{00000000-0005-0000-0000-000027030000}"/>
    <cellStyle name="Comma 6 3 2" xfId="811" xr:uid="{00000000-0005-0000-0000-000028030000}"/>
    <cellStyle name="Comma 6 4" xfId="812" xr:uid="{00000000-0005-0000-0000-000029030000}"/>
    <cellStyle name="Comma 6 4 2" xfId="813" xr:uid="{00000000-0005-0000-0000-00002A030000}"/>
    <cellStyle name="Comma 6_1_FS10B_Q154" xfId="814" xr:uid="{00000000-0005-0000-0000-00002B030000}"/>
    <cellStyle name="Comma 7" xfId="815" xr:uid="{00000000-0005-0000-0000-00002C030000}"/>
    <cellStyle name="Comma 7 2" xfId="816" xr:uid="{00000000-0005-0000-0000-00002D030000}"/>
    <cellStyle name="Comma 7 2 2" xfId="817" xr:uid="{00000000-0005-0000-0000-00002E030000}"/>
    <cellStyle name="Comma 7 3" xfId="818" xr:uid="{00000000-0005-0000-0000-00002F030000}"/>
    <cellStyle name="Comma 7 3 2" xfId="819" xr:uid="{00000000-0005-0000-0000-000030030000}"/>
    <cellStyle name="Comma 7 4" xfId="820" xr:uid="{00000000-0005-0000-0000-000031030000}"/>
    <cellStyle name="Comma 8" xfId="821" xr:uid="{00000000-0005-0000-0000-000032030000}"/>
    <cellStyle name="Comma 8 2" xfId="822" xr:uid="{00000000-0005-0000-0000-000033030000}"/>
    <cellStyle name="Comma 8 2 2" xfId="823" xr:uid="{00000000-0005-0000-0000-000034030000}"/>
    <cellStyle name="Comma 8 2 2 2" xfId="824" xr:uid="{00000000-0005-0000-0000-000035030000}"/>
    <cellStyle name="Comma 8 2 3" xfId="825" xr:uid="{00000000-0005-0000-0000-000036030000}"/>
    <cellStyle name="Comma 8 2 4" xfId="826" xr:uid="{00000000-0005-0000-0000-000037030000}"/>
    <cellStyle name="Comma 8 3" xfId="827" xr:uid="{00000000-0005-0000-0000-000038030000}"/>
    <cellStyle name="Comma 8 3 2" xfId="828" xr:uid="{00000000-0005-0000-0000-000039030000}"/>
    <cellStyle name="Comma 8 4" xfId="829" xr:uid="{00000000-0005-0000-0000-00003A030000}"/>
    <cellStyle name="Comma 8 4 2" xfId="830" xr:uid="{00000000-0005-0000-0000-00003B030000}"/>
    <cellStyle name="Comma 8 5" xfId="831" xr:uid="{00000000-0005-0000-0000-00003C030000}"/>
    <cellStyle name="Comma 8 6" xfId="832" xr:uid="{00000000-0005-0000-0000-00003D030000}"/>
    <cellStyle name="Comma 8 7" xfId="833" xr:uid="{00000000-0005-0000-0000-00003E030000}"/>
    <cellStyle name="Comma 9" xfId="834" xr:uid="{00000000-0005-0000-0000-00003F030000}"/>
    <cellStyle name="Comma 9 2" xfId="835" xr:uid="{00000000-0005-0000-0000-000040030000}"/>
    <cellStyle name="Comma 9 2 2" xfId="836" xr:uid="{00000000-0005-0000-0000-000041030000}"/>
    <cellStyle name="Comma 9 2 3" xfId="837" xr:uid="{00000000-0005-0000-0000-000042030000}"/>
    <cellStyle name="Comma 9 3" xfId="838" xr:uid="{00000000-0005-0000-0000-000043030000}"/>
    <cellStyle name="Comma 9 4" xfId="839" xr:uid="{00000000-0005-0000-0000-000044030000}"/>
    <cellStyle name="Comma 9 5" xfId="840" xr:uid="{00000000-0005-0000-0000-000045030000}"/>
    <cellStyle name="Comma 9 6" xfId="841" xr:uid="{00000000-0005-0000-0000-000046030000}"/>
    <cellStyle name="comma zerodec" xfId="842" xr:uid="{00000000-0005-0000-0000-000047030000}"/>
    <cellStyle name="comma zerodec 10" xfId="843" xr:uid="{00000000-0005-0000-0000-000048030000}"/>
    <cellStyle name="comma zerodec 11" xfId="844" xr:uid="{00000000-0005-0000-0000-000049030000}"/>
    <cellStyle name="comma zerodec 12" xfId="845" xr:uid="{00000000-0005-0000-0000-00004A030000}"/>
    <cellStyle name="comma zerodec 13" xfId="846" xr:uid="{00000000-0005-0000-0000-00004B030000}"/>
    <cellStyle name="comma zerodec 14" xfId="847" xr:uid="{00000000-0005-0000-0000-00004C030000}"/>
    <cellStyle name="comma zerodec 15" xfId="848" xr:uid="{00000000-0005-0000-0000-00004D030000}"/>
    <cellStyle name="comma zerodec 16" xfId="849" xr:uid="{00000000-0005-0000-0000-00004E030000}"/>
    <cellStyle name="comma zerodec 17" xfId="850" xr:uid="{00000000-0005-0000-0000-00004F030000}"/>
    <cellStyle name="comma zerodec 18" xfId="851" xr:uid="{00000000-0005-0000-0000-000050030000}"/>
    <cellStyle name="comma zerodec 19" xfId="852" xr:uid="{00000000-0005-0000-0000-000051030000}"/>
    <cellStyle name="comma zerodec 2" xfId="853" xr:uid="{00000000-0005-0000-0000-000052030000}"/>
    <cellStyle name="comma zerodec 2 2" xfId="854" xr:uid="{00000000-0005-0000-0000-000053030000}"/>
    <cellStyle name="comma zerodec 2 3" xfId="855" xr:uid="{00000000-0005-0000-0000-000054030000}"/>
    <cellStyle name="comma zerodec 20" xfId="856" xr:uid="{00000000-0005-0000-0000-000055030000}"/>
    <cellStyle name="comma zerodec 3" xfId="857" xr:uid="{00000000-0005-0000-0000-000056030000}"/>
    <cellStyle name="comma zerodec 4" xfId="858" xr:uid="{00000000-0005-0000-0000-000057030000}"/>
    <cellStyle name="comma zerodec 5" xfId="859" xr:uid="{00000000-0005-0000-0000-000058030000}"/>
    <cellStyle name="comma zerodec 6" xfId="860" xr:uid="{00000000-0005-0000-0000-000059030000}"/>
    <cellStyle name="comma zerodec 7" xfId="861" xr:uid="{00000000-0005-0000-0000-00005A030000}"/>
    <cellStyle name="comma zerodec 8" xfId="862" xr:uid="{00000000-0005-0000-0000-00005B030000}"/>
    <cellStyle name="comma zerodec 9" xfId="863" xr:uid="{00000000-0005-0000-0000-00005C030000}"/>
    <cellStyle name="comma zerodec_1_FS10_10.1_เงินให้กู้ยืมและเงินให้กู้ยืม_Q254_2" xfId="864" xr:uid="{00000000-0005-0000-0000-00005D030000}"/>
    <cellStyle name="Comma0" xfId="865" xr:uid="{00000000-0005-0000-0000-00005E030000}"/>
    <cellStyle name="Comma0 2" xfId="866" xr:uid="{00000000-0005-0000-0000-00005F030000}"/>
    <cellStyle name="Comma0 3" xfId="867" xr:uid="{00000000-0005-0000-0000-000060030000}"/>
    <cellStyle name="Currency 2" xfId="868" xr:uid="{00000000-0005-0000-0000-000061030000}"/>
    <cellStyle name="Currency 2 2" xfId="869" xr:uid="{00000000-0005-0000-0000-000062030000}"/>
    <cellStyle name="Currency 3" xfId="870" xr:uid="{00000000-0005-0000-0000-000063030000}"/>
    <cellStyle name="Currency0" xfId="871" xr:uid="{00000000-0005-0000-0000-000064030000}"/>
    <cellStyle name="Currency0 2" xfId="872" xr:uid="{00000000-0005-0000-0000-000065030000}"/>
    <cellStyle name="Currency0 3" xfId="873" xr:uid="{00000000-0005-0000-0000-000066030000}"/>
    <cellStyle name="Currency1" xfId="874" xr:uid="{00000000-0005-0000-0000-000067030000}"/>
    <cellStyle name="Currency1 10" xfId="875" xr:uid="{00000000-0005-0000-0000-000068030000}"/>
    <cellStyle name="Currency1 11" xfId="876" xr:uid="{00000000-0005-0000-0000-000069030000}"/>
    <cellStyle name="Currency1 12" xfId="877" xr:uid="{00000000-0005-0000-0000-00006A030000}"/>
    <cellStyle name="Currency1 13" xfId="878" xr:uid="{00000000-0005-0000-0000-00006B030000}"/>
    <cellStyle name="Currency1 14" xfId="879" xr:uid="{00000000-0005-0000-0000-00006C030000}"/>
    <cellStyle name="Currency1 15" xfId="880" xr:uid="{00000000-0005-0000-0000-00006D030000}"/>
    <cellStyle name="Currency1 16" xfId="881" xr:uid="{00000000-0005-0000-0000-00006E030000}"/>
    <cellStyle name="Currency1 17" xfId="882" xr:uid="{00000000-0005-0000-0000-00006F030000}"/>
    <cellStyle name="Currency1 18" xfId="883" xr:uid="{00000000-0005-0000-0000-000070030000}"/>
    <cellStyle name="Currency1 19" xfId="884" xr:uid="{00000000-0005-0000-0000-000071030000}"/>
    <cellStyle name="Currency1 2" xfId="885" xr:uid="{00000000-0005-0000-0000-000072030000}"/>
    <cellStyle name="Currency1 2 2" xfId="886" xr:uid="{00000000-0005-0000-0000-000073030000}"/>
    <cellStyle name="Currency1 2 3" xfId="887" xr:uid="{00000000-0005-0000-0000-000074030000}"/>
    <cellStyle name="Currency1 20" xfId="888" xr:uid="{00000000-0005-0000-0000-000075030000}"/>
    <cellStyle name="Currency1 3" xfId="889" xr:uid="{00000000-0005-0000-0000-000076030000}"/>
    <cellStyle name="Currency1 4" xfId="890" xr:uid="{00000000-0005-0000-0000-000077030000}"/>
    <cellStyle name="Currency1 5" xfId="891" xr:uid="{00000000-0005-0000-0000-000078030000}"/>
    <cellStyle name="Currency1 6" xfId="892" xr:uid="{00000000-0005-0000-0000-000079030000}"/>
    <cellStyle name="Currency1 7" xfId="893" xr:uid="{00000000-0005-0000-0000-00007A030000}"/>
    <cellStyle name="Currency1 8" xfId="894" xr:uid="{00000000-0005-0000-0000-00007B030000}"/>
    <cellStyle name="Currency1 9" xfId="895" xr:uid="{00000000-0005-0000-0000-00007C030000}"/>
    <cellStyle name="Currency1_1_FS10_10.1_เงินให้กู้ยืมและเงินให้กู้ยืม_Q254_2" xfId="896" xr:uid="{00000000-0005-0000-0000-00007D030000}"/>
    <cellStyle name="Date" xfId="897" xr:uid="{00000000-0005-0000-0000-00007E030000}"/>
    <cellStyle name="Date 2" xfId="898" xr:uid="{00000000-0005-0000-0000-00007F030000}"/>
    <cellStyle name="Date 3" xfId="899" xr:uid="{00000000-0005-0000-0000-000080030000}"/>
    <cellStyle name="Dollar (zero dec)" xfId="900" xr:uid="{00000000-0005-0000-0000-000081030000}"/>
    <cellStyle name="Dollar (zero dec) 10" xfId="901" xr:uid="{00000000-0005-0000-0000-000082030000}"/>
    <cellStyle name="Dollar (zero dec) 11" xfId="902" xr:uid="{00000000-0005-0000-0000-000083030000}"/>
    <cellStyle name="Dollar (zero dec) 12" xfId="903" xr:uid="{00000000-0005-0000-0000-000084030000}"/>
    <cellStyle name="Dollar (zero dec) 13" xfId="904" xr:uid="{00000000-0005-0000-0000-000085030000}"/>
    <cellStyle name="Dollar (zero dec) 14" xfId="905" xr:uid="{00000000-0005-0000-0000-000086030000}"/>
    <cellStyle name="Dollar (zero dec) 15" xfId="906" xr:uid="{00000000-0005-0000-0000-000087030000}"/>
    <cellStyle name="Dollar (zero dec) 16" xfId="907" xr:uid="{00000000-0005-0000-0000-000088030000}"/>
    <cellStyle name="Dollar (zero dec) 17" xfId="908" xr:uid="{00000000-0005-0000-0000-000089030000}"/>
    <cellStyle name="Dollar (zero dec) 18" xfId="909" xr:uid="{00000000-0005-0000-0000-00008A030000}"/>
    <cellStyle name="Dollar (zero dec) 19" xfId="910" xr:uid="{00000000-0005-0000-0000-00008B030000}"/>
    <cellStyle name="Dollar (zero dec) 2" xfId="911" xr:uid="{00000000-0005-0000-0000-00008C030000}"/>
    <cellStyle name="Dollar (zero dec) 2 2" xfId="912" xr:uid="{00000000-0005-0000-0000-00008D030000}"/>
    <cellStyle name="Dollar (zero dec) 2 3" xfId="913" xr:uid="{00000000-0005-0000-0000-00008E030000}"/>
    <cellStyle name="Dollar (zero dec) 20" xfId="914" xr:uid="{00000000-0005-0000-0000-00008F030000}"/>
    <cellStyle name="Dollar (zero dec) 3" xfId="915" xr:uid="{00000000-0005-0000-0000-000090030000}"/>
    <cellStyle name="Dollar (zero dec) 4" xfId="916" xr:uid="{00000000-0005-0000-0000-000091030000}"/>
    <cellStyle name="Dollar (zero dec) 5" xfId="917" xr:uid="{00000000-0005-0000-0000-000092030000}"/>
    <cellStyle name="Dollar (zero dec) 6" xfId="918" xr:uid="{00000000-0005-0000-0000-000093030000}"/>
    <cellStyle name="Dollar (zero dec) 7" xfId="919" xr:uid="{00000000-0005-0000-0000-000094030000}"/>
    <cellStyle name="Dollar (zero dec) 8" xfId="920" xr:uid="{00000000-0005-0000-0000-000095030000}"/>
    <cellStyle name="Dollar (zero dec) 9" xfId="921" xr:uid="{00000000-0005-0000-0000-000096030000}"/>
    <cellStyle name="Dollar (zero dec)_1_FS10_10.1_เงินให้กู้ยืมและเงินให้กู้ยืม_Q254_2" xfId="922" xr:uid="{00000000-0005-0000-0000-000097030000}"/>
    <cellStyle name="er Staff (1)_pldt_2_pldt" xfId="923" xr:uid="{00000000-0005-0000-0000-000098030000}"/>
    <cellStyle name="Excel Built-in Normal" xfId="924" xr:uid="{00000000-0005-0000-0000-000099030000}"/>
    <cellStyle name="Excel Built-in Normal 2" xfId="925" xr:uid="{00000000-0005-0000-0000-00009A030000}"/>
    <cellStyle name="Explanatory Text 2" xfId="926" xr:uid="{00000000-0005-0000-0000-00009B030000}"/>
    <cellStyle name="Explanatory Text 2 2" xfId="927" xr:uid="{00000000-0005-0000-0000-00009C030000}"/>
    <cellStyle name="Explanatory Text 3" xfId="928" xr:uid="{00000000-0005-0000-0000-00009D030000}"/>
    <cellStyle name="Explanatory Text 4" xfId="929" xr:uid="{00000000-0005-0000-0000-00009E030000}"/>
    <cellStyle name="Explanatory Text 5" xfId="930" xr:uid="{00000000-0005-0000-0000-00009F030000}"/>
    <cellStyle name="F2" xfId="931" xr:uid="{00000000-0005-0000-0000-0000A0030000}"/>
    <cellStyle name="Fixed" xfId="932" xr:uid="{00000000-0005-0000-0000-0000A1030000}"/>
    <cellStyle name="Fixed 2" xfId="933" xr:uid="{00000000-0005-0000-0000-0000A2030000}"/>
    <cellStyle name="Fixed 3" xfId="934" xr:uid="{00000000-0005-0000-0000-0000A3030000}"/>
    <cellStyle name="Format Number Column" xfId="935" xr:uid="{00000000-0005-0000-0000-0000A4030000}"/>
    <cellStyle name="Format Number Column 2" xfId="936" xr:uid="{00000000-0005-0000-0000-0000A5030000}"/>
    <cellStyle name="Format Number Column 3" xfId="937" xr:uid="{00000000-0005-0000-0000-0000A6030000}"/>
    <cellStyle name="Frame Relay Template" xfId="938" xr:uid="{00000000-0005-0000-0000-0000A7030000}"/>
    <cellStyle name="Frame Relay Template 2" xfId="939" xr:uid="{00000000-0005-0000-0000-0000A8030000}"/>
    <cellStyle name="Frame Relay Template 3" xfId="940" xr:uid="{00000000-0005-0000-0000-0000A9030000}"/>
    <cellStyle name="Good 2" xfId="941" xr:uid="{00000000-0005-0000-0000-0000AA030000}"/>
    <cellStyle name="Good 2 2" xfId="942" xr:uid="{00000000-0005-0000-0000-0000AB030000}"/>
    <cellStyle name="Good 3" xfId="943" xr:uid="{00000000-0005-0000-0000-0000AC030000}"/>
    <cellStyle name="Good 4" xfId="944" xr:uid="{00000000-0005-0000-0000-0000AD030000}"/>
    <cellStyle name="Good 5" xfId="945" xr:uid="{00000000-0005-0000-0000-0000AE030000}"/>
    <cellStyle name="Grey" xfId="946" xr:uid="{00000000-0005-0000-0000-0000AF030000}"/>
    <cellStyle name="Grey 2" xfId="947" xr:uid="{00000000-0005-0000-0000-0000B0030000}"/>
    <cellStyle name="Grey 2 2" xfId="948" xr:uid="{00000000-0005-0000-0000-0000B1030000}"/>
    <cellStyle name="Grey 3" xfId="949" xr:uid="{00000000-0005-0000-0000-0000B2030000}"/>
    <cellStyle name="Header1" xfId="950" xr:uid="{00000000-0005-0000-0000-0000B3030000}"/>
    <cellStyle name="Header1 2" xfId="951" xr:uid="{00000000-0005-0000-0000-0000B4030000}"/>
    <cellStyle name="Header1 3" xfId="952" xr:uid="{00000000-0005-0000-0000-0000B5030000}"/>
    <cellStyle name="Header2" xfId="953" xr:uid="{00000000-0005-0000-0000-0000B6030000}"/>
    <cellStyle name="Header2 2" xfId="954" xr:uid="{00000000-0005-0000-0000-0000B7030000}"/>
    <cellStyle name="Header2 3" xfId="955" xr:uid="{00000000-0005-0000-0000-0000B8030000}"/>
    <cellStyle name="Heading 1 2" xfId="956" xr:uid="{00000000-0005-0000-0000-0000B9030000}"/>
    <cellStyle name="Heading 1 2 2" xfId="957" xr:uid="{00000000-0005-0000-0000-0000BA030000}"/>
    <cellStyle name="Heading 1 3" xfId="958" xr:uid="{00000000-0005-0000-0000-0000BB030000}"/>
    <cellStyle name="Heading 1 4" xfId="959" xr:uid="{00000000-0005-0000-0000-0000BC030000}"/>
    <cellStyle name="Heading 1 5" xfId="960" xr:uid="{00000000-0005-0000-0000-0000BD030000}"/>
    <cellStyle name="Heading 2 2" xfId="961" xr:uid="{00000000-0005-0000-0000-0000BE030000}"/>
    <cellStyle name="Heading 2 2 2" xfId="962" xr:uid="{00000000-0005-0000-0000-0000BF030000}"/>
    <cellStyle name="Heading 2 3" xfId="963" xr:uid="{00000000-0005-0000-0000-0000C0030000}"/>
    <cellStyle name="Heading 2 4" xfId="964" xr:uid="{00000000-0005-0000-0000-0000C1030000}"/>
    <cellStyle name="Heading 2 5" xfId="965" xr:uid="{00000000-0005-0000-0000-0000C2030000}"/>
    <cellStyle name="Heading 3 2" xfId="966" xr:uid="{00000000-0005-0000-0000-0000C3030000}"/>
    <cellStyle name="Heading 3 2 2" xfId="967" xr:uid="{00000000-0005-0000-0000-0000C4030000}"/>
    <cellStyle name="Heading 3 3" xfId="968" xr:uid="{00000000-0005-0000-0000-0000C5030000}"/>
    <cellStyle name="Heading 3 4" xfId="969" xr:uid="{00000000-0005-0000-0000-0000C6030000}"/>
    <cellStyle name="Heading 3 5" xfId="970" xr:uid="{00000000-0005-0000-0000-0000C7030000}"/>
    <cellStyle name="Heading 4 2" xfId="971" xr:uid="{00000000-0005-0000-0000-0000C8030000}"/>
    <cellStyle name="Heading 4 2 2" xfId="972" xr:uid="{00000000-0005-0000-0000-0000C9030000}"/>
    <cellStyle name="Heading 4 3" xfId="973" xr:uid="{00000000-0005-0000-0000-0000CA030000}"/>
    <cellStyle name="Heading 4 4" xfId="974" xr:uid="{00000000-0005-0000-0000-0000CB030000}"/>
    <cellStyle name="Heading 4 5" xfId="975" xr:uid="{00000000-0005-0000-0000-0000CC030000}"/>
    <cellStyle name="Hyperlink 2" xfId="976" xr:uid="{00000000-0005-0000-0000-0000CD030000}"/>
    <cellStyle name="Hyperlink 3" xfId="977" xr:uid="{00000000-0005-0000-0000-0000CE030000}"/>
    <cellStyle name="Input [yellow]" xfId="978" xr:uid="{00000000-0005-0000-0000-0000CF030000}"/>
    <cellStyle name="Input [yellow] 2" xfId="979" xr:uid="{00000000-0005-0000-0000-0000D0030000}"/>
    <cellStyle name="Input [yellow] 2 2" xfId="980" xr:uid="{00000000-0005-0000-0000-0000D1030000}"/>
    <cellStyle name="Input [yellow] 3" xfId="981" xr:uid="{00000000-0005-0000-0000-0000D2030000}"/>
    <cellStyle name="Input 10" xfId="982" xr:uid="{00000000-0005-0000-0000-0000D3030000}"/>
    <cellStyle name="Input 11" xfId="983" xr:uid="{00000000-0005-0000-0000-0000D4030000}"/>
    <cellStyle name="Input 12" xfId="984" xr:uid="{00000000-0005-0000-0000-0000D5030000}"/>
    <cellStyle name="Input 13" xfId="985" xr:uid="{00000000-0005-0000-0000-0000D6030000}"/>
    <cellStyle name="Input 14" xfId="986" xr:uid="{00000000-0005-0000-0000-0000D7030000}"/>
    <cellStyle name="Input 2" xfId="987" xr:uid="{00000000-0005-0000-0000-0000D8030000}"/>
    <cellStyle name="Input 2 2" xfId="988" xr:uid="{00000000-0005-0000-0000-0000D9030000}"/>
    <cellStyle name="Input 3" xfId="989" xr:uid="{00000000-0005-0000-0000-0000DA030000}"/>
    <cellStyle name="Input 4" xfId="990" xr:uid="{00000000-0005-0000-0000-0000DB030000}"/>
    <cellStyle name="Input 5" xfId="991" xr:uid="{00000000-0005-0000-0000-0000DC030000}"/>
    <cellStyle name="Input 6" xfId="992" xr:uid="{00000000-0005-0000-0000-0000DD030000}"/>
    <cellStyle name="Input 7" xfId="993" xr:uid="{00000000-0005-0000-0000-0000DE030000}"/>
    <cellStyle name="Input 8" xfId="994" xr:uid="{00000000-0005-0000-0000-0000DF030000}"/>
    <cellStyle name="Input 9" xfId="995" xr:uid="{00000000-0005-0000-0000-0000E0030000}"/>
    <cellStyle name="Item" xfId="996" xr:uid="{00000000-0005-0000-0000-0000E1030000}"/>
    <cellStyle name="Item 2" xfId="997" xr:uid="{00000000-0005-0000-0000-0000E2030000}"/>
    <cellStyle name="JJJ" xfId="998" xr:uid="{00000000-0005-0000-0000-0000E3030000}"/>
    <cellStyle name="JJJ 10" xfId="999" xr:uid="{00000000-0005-0000-0000-0000E4030000}"/>
    <cellStyle name="JJJ 11" xfId="1000" xr:uid="{00000000-0005-0000-0000-0000E5030000}"/>
    <cellStyle name="JJJ 12" xfId="1001" xr:uid="{00000000-0005-0000-0000-0000E6030000}"/>
    <cellStyle name="JJJ 13" xfId="1002" xr:uid="{00000000-0005-0000-0000-0000E7030000}"/>
    <cellStyle name="JJJ 14" xfId="1003" xr:uid="{00000000-0005-0000-0000-0000E8030000}"/>
    <cellStyle name="JJJ 15" xfId="1004" xr:uid="{00000000-0005-0000-0000-0000E9030000}"/>
    <cellStyle name="JJJ 16" xfId="1005" xr:uid="{00000000-0005-0000-0000-0000EA030000}"/>
    <cellStyle name="JJJ 17" xfId="1006" xr:uid="{00000000-0005-0000-0000-0000EB030000}"/>
    <cellStyle name="JJJ 18" xfId="1007" xr:uid="{00000000-0005-0000-0000-0000EC030000}"/>
    <cellStyle name="JJJ 2" xfId="1008" xr:uid="{00000000-0005-0000-0000-0000ED030000}"/>
    <cellStyle name="JJJ 3" xfId="1009" xr:uid="{00000000-0005-0000-0000-0000EE030000}"/>
    <cellStyle name="JJJ 4" xfId="1010" xr:uid="{00000000-0005-0000-0000-0000EF030000}"/>
    <cellStyle name="JJJ 5" xfId="1011" xr:uid="{00000000-0005-0000-0000-0000F0030000}"/>
    <cellStyle name="JJJ 6" xfId="1012" xr:uid="{00000000-0005-0000-0000-0000F1030000}"/>
    <cellStyle name="JJJ 7" xfId="1013" xr:uid="{00000000-0005-0000-0000-0000F2030000}"/>
    <cellStyle name="JJJ 8" xfId="1014" xr:uid="{00000000-0005-0000-0000-0000F3030000}"/>
    <cellStyle name="JJJ 9" xfId="1015" xr:uid="{00000000-0005-0000-0000-0000F4030000}"/>
    <cellStyle name="JJJ_1_FS10_10.1_เงินให้กู้ยืมและเงินให้กู้ยืม_Q254_2" xfId="1016" xr:uid="{00000000-0005-0000-0000-0000F5030000}"/>
    <cellStyle name="Linked Cell 2" xfId="1017" xr:uid="{00000000-0005-0000-0000-0000F6030000}"/>
    <cellStyle name="Linked Cell 2 2" xfId="1018" xr:uid="{00000000-0005-0000-0000-0000F7030000}"/>
    <cellStyle name="Linked Cell 3" xfId="1019" xr:uid="{00000000-0005-0000-0000-0000F8030000}"/>
    <cellStyle name="Linked Cell 4" xfId="1020" xr:uid="{00000000-0005-0000-0000-0000F9030000}"/>
    <cellStyle name="Linked Cell 5" xfId="1021" xr:uid="{00000000-0005-0000-0000-0000FA030000}"/>
    <cellStyle name="Neutral 2" xfId="1022" xr:uid="{00000000-0005-0000-0000-0000FB030000}"/>
    <cellStyle name="Neutral 2 2" xfId="1023" xr:uid="{00000000-0005-0000-0000-0000FC030000}"/>
    <cellStyle name="Neutral 3" xfId="1024" xr:uid="{00000000-0005-0000-0000-0000FD030000}"/>
    <cellStyle name="Neutral 4" xfId="1025" xr:uid="{00000000-0005-0000-0000-0000FE030000}"/>
    <cellStyle name="Neutral 5" xfId="1026" xr:uid="{00000000-0005-0000-0000-0000FF030000}"/>
    <cellStyle name="no dec" xfId="1027" xr:uid="{00000000-0005-0000-0000-000000040000}"/>
    <cellStyle name="no dec 10" xfId="1028" xr:uid="{00000000-0005-0000-0000-000001040000}"/>
    <cellStyle name="no dec 11" xfId="1029" xr:uid="{00000000-0005-0000-0000-000002040000}"/>
    <cellStyle name="no dec 12" xfId="1030" xr:uid="{00000000-0005-0000-0000-000003040000}"/>
    <cellStyle name="no dec 13" xfId="1031" xr:uid="{00000000-0005-0000-0000-000004040000}"/>
    <cellStyle name="no dec 14" xfId="1032" xr:uid="{00000000-0005-0000-0000-000005040000}"/>
    <cellStyle name="no dec 15" xfId="1033" xr:uid="{00000000-0005-0000-0000-000006040000}"/>
    <cellStyle name="no dec 16" xfId="1034" xr:uid="{00000000-0005-0000-0000-000007040000}"/>
    <cellStyle name="no dec 17" xfId="1035" xr:uid="{00000000-0005-0000-0000-000008040000}"/>
    <cellStyle name="no dec 18" xfId="1036" xr:uid="{00000000-0005-0000-0000-000009040000}"/>
    <cellStyle name="no dec 2" xfId="1037" xr:uid="{00000000-0005-0000-0000-00000A040000}"/>
    <cellStyle name="no dec 3" xfId="1038" xr:uid="{00000000-0005-0000-0000-00000B040000}"/>
    <cellStyle name="no dec 4" xfId="1039" xr:uid="{00000000-0005-0000-0000-00000C040000}"/>
    <cellStyle name="no dec 5" xfId="1040" xr:uid="{00000000-0005-0000-0000-00000D040000}"/>
    <cellStyle name="no dec 6" xfId="1041" xr:uid="{00000000-0005-0000-0000-00000E040000}"/>
    <cellStyle name="no dec 7" xfId="1042" xr:uid="{00000000-0005-0000-0000-00000F040000}"/>
    <cellStyle name="no dec 8" xfId="1043" xr:uid="{00000000-0005-0000-0000-000010040000}"/>
    <cellStyle name="no dec 9" xfId="1044" xr:uid="{00000000-0005-0000-0000-000011040000}"/>
    <cellStyle name="no dec_1_FS10_10.1_เงินให้กู้ยืมและเงินให้กู้ยืม_Q254_2" xfId="1045" xr:uid="{00000000-0005-0000-0000-000012040000}"/>
    <cellStyle name="Normal - Style1" xfId="1046" xr:uid="{00000000-0005-0000-0000-000013040000}"/>
    <cellStyle name="Normal - Style1 2" xfId="1047" xr:uid="{00000000-0005-0000-0000-000014040000}"/>
    <cellStyle name="Normal - Style1 2 2" xfId="1048" xr:uid="{00000000-0005-0000-0000-000015040000}"/>
    <cellStyle name="Normal - Style1 3" xfId="1049" xr:uid="{00000000-0005-0000-0000-000016040000}"/>
    <cellStyle name="Normal 10" xfId="1050" xr:uid="{00000000-0005-0000-0000-000017040000}"/>
    <cellStyle name="Normal 10 2" xfId="1051" xr:uid="{00000000-0005-0000-0000-000018040000}"/>
    <cellStyle name="Normal 10 2 2" xfId="1052" xr:uid="{00000000-0005-0000-0000-000019040000}"/>
    <cellStyle name="Normal 10 2 3" xfId="1053" xr:uid="{00000000-0005-0000-0000-00001A040000}"/>
    <cellStyle name="Normal 10 2 4" xfId="1054" xr:uid="{00000000-0005-0000-0000-00001B040000}"/>
    <cellStyle name="Normal 10 3" xfId="1055" xr:uid="{00000000-0005-0000-0000-00001C040000}"/>
    <cellStyle name="Normal 10 3 2" xfId="1056" xr:uid="{00000000-0005-0000-0000-00001D040000}"/>
    <cellStyle name="Normal 10 3 3" xfId="1057" xr:uid="{00000000-0005-0000-0000-00001E040000}"/>
    <cellStyle name="Normal 10 4" xfId="1058" xr:uid="{00000000-0005-0000-0000-00001F040000}"/>
    <cellStyle name="Normal 10 4 2" xfId="1059" xr:uid="{00000000-0005-0000-0000-000020040000}"/>
    <cellStyle name="Normal 10 5" xfId="1060" xr:uid="{00000000-0005-0000-0000-000021040000}"/>
    <cellStyle name="Normal 11" xfId="1061" xr:uid="{00000000-0005-0000-0000-000022040000}"/>
    <cellStyle name="Normal 11 2" xfId="1062" xr:uid="{00000000-0005-0000-0000-000023040000}"/>
    <cellStyle name="Normal 11 3" xfId="1063" xr:uid="{00000000-0005-0000-0000-000024040000}"/>
    <cellStyle name="Normal 11 4" xfId="1064" xr:uid="{00000000-0005-0000-0000-000025040000}"/>
    <cellStyle name="Normal 12" xfId="1065" xr:uid="{00000000-0005-0000-0000-000026040000}"/>
    <cellStyle name="Normal 12 2" xfId="1066" xr:uid="{00000000-0005-0000-0000-000027040000}"/>
    <cellStyle name="Normal 12 3" xfId="1067" xr:uid="{00000000-0005-0000-0000-000028040000}"/>
    <cellStyle name="Normal 13" xfId="1068" xr:uid="{00000000-0005-0000-0000-000029040000}"/>
    <cellStyle name="Normal 13 2" xfId="1069" xr:uid="{00000000-0005-0000-0000-00002A040000}"/>
    <cellStyle name="Normal 13 3" xfId="1070" xr:uid="{00000000-0005-0000-0000-00002B040000}"/>
    <cellStyle name="Normal 13 4" xfId="1071" xr:uid="{00000000-0005-0000-0000-00002C040000}"/>
    <cellStyle name="Normal 13_Interest Loan receivable-11" xfId="1072" xr:uid="{00000000-0005-0000-0000-00002D040000}"/>
    <cellStyle name="Normal 14" xfId="1073" xr:uid="{00000000-0005-0000-0000-00002E040000}"/>
    <cellStyle name="Normal 14 2" xfId="1074" xr:uid="{00000000-0005-0000-0000-00002F040000}"/>
    <cellStyle name="Normal 15" xfId="1075" xr:uid="{00000000-0005-0000-0000-000030040000}"/>
    <cellStyle name="Normal 15 2" xfId="1076" xr:uid="{00000000-0005-0000-0000-000031040000}"/>
    <cellStyle name="Normal 15 3" xfId="1077" xr:uid="{00000000-0005-0000-0000-000032040000}"/>
    <cellStyle name="Normal 16" xfId="1078" xr:uid="{00000000-0005-0000-0000-000033040000}"/>
    <cellStyle name="Normal 16 2" xfId="1079" xr:uid="{00000000-0005-0000-0000-000034040000}"/>
    <cellStyle name="Normal 16 3" xfId="1080" xr:uid="{00000000-0005-0000-0000-000035040000}"/>
    <cellStyle name="Normal 16 3 2" xfId="1081" xr:uid="{00000000-0005-0000-0000-000036040000}"/>
    <cellStyle name="Normal 17" xfId="1082" xr:uid="{00000000-0005-0000-0000-000037040000}"/>
    <cellStyle name="Normal 17 2" xfId="1083" xr:uid="{00000000-0005-0000-0000-000038040000}"/>
    <cellStyle name="Normal 18" xfId="1084" xr:uid="{00000000-0005-0000-0000-000039040000}"/>
    <cellStyle name="Normal 18 2" xfId="1085" xr:uid="{00000000-0005-0000-0000-00003A040000}"/>
    <cellStyle name="Normal 19" xfId="1086" xr:uid="{00000000-0005-0000-0000-00003B040000}"/>
    <cellStyle name="Normal 19 2" xfId="1087" xr:uid="{00000000-0005-0000-0000-00003C040000}"/>
    <cellStyle name="Normal 19 2 2" xfId="1088" xr:uid="{00000000-0005-0000-0000-00003D040000}"/>
    <cellStyle name="Normal 19 2 2 2" xfId="1089" xr:uid="{00000000-0005-0000-0000-00003E040000}"/>
    <cellStyle name="Normal 19 2 2 2 2" xfId="1090" xr:uid="{00000000-0005-0000-0000-00003F040000}"/>
    <cellStyle name="Normal 19 2 2 3" xfId="1091" xr:uid="{00000000-0005-0000-0000-000040040000}"/>
    <cellStyle name="Normal 19 2 3" xfId="1092" xr:uid="{00000000-0005-0000-0000-000041040000}"/>
    <cellStyle name="Normal 2" xfId="1093" xr:uid="{00000000-0005-0000-0000-000042040000}"/>
    <cellStyle name="Normal 2 10" xfId="1094" xr:uid="{00000000-0005-0000-0000-000043040000}"/>
    <cellStyle name="Normal 2 11" xfId="1095" xr:uid="{00000000-0005-0000-0000-000044040000}"/>
    <cellStyle name="Normal 2 12" xfId="1096" xr:uid="{00000000-0005-0000-0000-000045040000}"/>
    <cellStyle name="Normal 2 13" xfId="1097" xr:uid="{00000000-0005-0000-0000-000046040000}"/>
    <cellStyle name="Normal 2 14" xfId="1098" xr:uid="{00000000-0005-0000-0000-000047040000}"/>
    <cellStyle name="Normal 2 15" xfId="1099" xr:uid="{00000000-0005-0000-0000-000048040000}"/>
    <cellStyle name="Normal 2 2" xfId="1100" xr:uid="{00000000-0005-0000-0000-000049040000}"/>
    <cellStyle name="Normal 2 2 2" xfId="1101" xr:uid="{00000000-0005-0000-0000-00004A040000}"/>
    <cellStyle name="Normal 2 2 3" xfId="1102" xr:uid="{00000000-0005-0000-0000-00004B040000}"/>
    <cellStyle name="Normal 2 2 4" xfId="1103" xr:uid="{00000000-0005-0000-0000-00004C040000}"/>
    <cellStyle name="Normal 2 2 5" xfId="1104" xr:uid="{00000000-0005-0000-0000-00004D040000}"/>
    <cellStyle name="Normal 2 2 6" xfId="1105" xr:uid="{00000000-0005-0000-0000-00004E040000}"/>
    <cellStyle name="Normal 2 2 7" xfId="1106" xr:uid="{00000000-0005-0000-0000-00004F040000}"/>
    <cellStyle name="Normal 2 3" xfId="1107" xr:uid="{00000000-0005-0000-0000-000050040000}"/>
    <cellStyle name="Normal 2 3 2" xfId="1108" xr:uid="{00000000-0005-0000-0000-000051040000}"/>
    <cellStyle name="Normal 2 4" xfId="1109" xr:uid="{00000000-0005-0000-0000-000052040000}"/>
    <cellStyle name="Normal 2 5" xfId="1110" xr:uid="{00000000-0005-0000-0000-000053040000}"/>
    <cellStyle name="Normal 2 6" xfId="1111" xr:uid="{00000000-0005-0000-0000-000054040000}"/>
    <cellStyle name="Normal 2 7" xfId="1112" xr:uid="{00000000-0005-0000-0000-000055040000}"/>
    <cellStyle name="Normal 2 8" xfId="1113" xr:uid="{00000000-0005-0000-0000-000056040000}"/>
    <cellStyle name="Normal 2 9" xfId="1114" xr:uid="{00000000-0005-0000-0000-000057040000}"/>
    <cellStyle name="Normal 2_117 (รวมทั้งบริษัท) Q2.54_2011.07.11 10.26" xfId="1115" xr:uid="{00000000-0005-0000-0000-000058040000}"/>
    <cellStyle name="Normal 20" xfId="1116" xr:uid="{00000000-0005-0000-0000-000059040000}"/>
    <cellStyle name="Normal 20 2" xfId="1117" xr:uid="{00000000-0005-0000-0000-00005A040000}"/>
    <cellStyle name="Normal 21" xfId="1118" xr:uid="{00000000-0005-0000-0000-00005B040000}"/>
    <cellStyle name="Normal 21 2" xfId="1119" xr:uid="{00000000-0005-0000-0000-00005C040000}"/>
    <cellStyle name="Normal 22" xfId="1120" xr:uid="{00000000-0005-0000-0000-00005D040000}"/>
    <cellStyle name="Normal 22 2" xfId="1121" xr:uid="{00000000-0005-0000-0000-00005E040000}"/>
    <cellStyle name="Normal 23" xfId="1122" xr:uid="{00000000-0005-0000-0000-00005F040000}"/>
    <cellStyle name="Normal 24" xfId="1123" xr:uid="{00000000-0005-0000-0000-000060040000}"/>
    <cellStyle name="Normal 25" xfId="1124" xr:uid="{00000000-0005-0000-0000-000061040000}"/>
    <cellStyle name="Normal 26" xfId="1125" xr:uid="{00000000-0005-0000-0000-000062040000}"/>
    <cellStyle name="Normal 27" xfId="1126" xr:uid="{00000000-0005-0000-0000-000063040000}"/>
    <cellStyle name="Normal 28" xfId="1127" xr:uid="{00000000-0005-0000-0000-000064040000}"/>
    <cellStyle name="Normal 29" xfId="1128" xr:uid="{00000000-0005-0000-0000-000065040000}"/>
    <cellStyle name="Normal 3" xfId="1129" xr:uid="{00000000-0005-0000-0000-000066040000}"/>
    <cellStyle name="Normal 3 2" xfId="1130" xr:uid="{00000000-0005-0000-0000-000067040000}"/>
    <cellStyle name="Normal 3 2 2" xfId="1131" xr:uid="{00000000-0005-0000-0000-000068040000}"/>
    <cellStyle name="Normal 3 3" xfId="1132" xr:uid="{00000000-0005-0000-0000-000069040000}"/>
    <cellStyle name="Normal 3 4" xfId="1133" xr:uid="{00000000-0005-0000-0000-00006A040000}"/>
    <cellStyle name="Normal 3 5" xfId="1134" xr:uid="{00000000-0005-0000-0000-00006B040000}"/>
    <cellStyle name="Normal 3 6" xfId="1135" xr:uid="{00000000-0005-0000-0000-00006C040000}"/>
    <cellStyle name="Normal 3 6 2" xfId="1136" xr:uid="{00000000-0005-0000-0000-00006D040000}"/>
    <cellStyle name="Normal 3 7" xfId="1137" xr:uid="{00000000-0005-0000-0000-00006E040000}"/>
    <cellStyle name="Normal 3 8" xfId="1138" xr:uid="{00000000-0005-0000-0000-00006F040000}"/>
    <cellStyle name="Normal 3_117 (รวมทั้งบริษัท) Q2.54_2011.07.11 10.26" xfId="1139" xr:uid="{00000000-0005-0000-0000-000070040000}"/>
    <cellStyle name="Normal 30" xfId="1140" xr:uid="{00000000-0005-0000-0000-000071040000}"/>
    <cellStyle name="Normal 31" xfId="1141" xr:uid="{00000000-0005-0000-0000-000072040000}"/>
    <cellStyle name="Normal 31 2" xfId="1142" xr:uid="{00000000-0005-0000-0000-000073040000}"/>
    <cellStyle name="Normal 32" xfId="1143" xr:uid="{00000000-0005-0000-0000-000074040000}"/>
    <cellStyle name="Normal 32 2" xfId="1144" xr:uid="{00000000-0005-0000-0000-000075040000}"/>
    <cellStyle name="Normal 32 3" xfId="1145" xr:uid="{00000000-0005-0000-0000-000076040000}"/>
    <cellStyle name="Normal 33" xfId="1146" xr:uid="{00000000-0005-0000-0000-000077040000}"/>
    <cellStyle name="Normal 33 2" xfId="1147" xr:uid="{00000000-0005-0000-0000-000078040000}"/>
    <cellStyle name="Normal 33 3" xfId="1148" xr:uid="{00000000-0005-0000-0000-000079040000}"/>
    <cellStyle name="Normal 34" xfId="1149" xr:uid="{00000000-0005-0000-0000-00007A040000}"/>
    <cellStyle name="Normal 34 2" xfId="1150" xr:uid="{00000000-0005-0000-0000-00007B040000}"/>
    <cellStyle name="Normal 34 3" xfId="1151" xr:uid="{00000000-0005-0000-0000-00007C040000}"/>
    <cellStyle name="Normal 34_Q3-54-SUP" xfId="1152" xr:uid="{00000000-0005-0000-0000-00007D040000}"/>
    <cellStyle name="Normal 35" xfId="1153" xr:uid="{00000000-0005-0000-0000-00007E040000}"/>
    <cellStyle name="Normal 36" xfId="1154" xr:uid="{00000000-0005-0000-0000-00007F040000}"/>
    <cellStyle name="Normal 37" xfId="1155" xr:uid="{00000000-0005-0000-0000-000080040000}"/>
    <cellStyle name="Normal 38" xfId="1156" xr:uid="{00000000-0005-0000-0000-000081040000}"/>
    <cellStyle name="Normal 39" xfId="1157" xr:uid="{00000000-0005-0000-0000-000082040000}"/>
    <cellStyle name="Normal 39 2" xfId="1158" xr:uid="{00000000-0005-0000-0000-000083040000}"/>
    <cellStyle name="Normal 4" xfId="1159" xr:uid="{00000000-0005-0000-0000-000084040000}"/>
    <cellStyle name="Normal 4 2" xfId="1160" xr:uid="{00000000-0005-0000-0000-000085040000}"/>
    <cellStyle name="Normal 4 2 2" xfId="1161" xr:uid="{00000000-0005-0000-0000-000086040000}"/>
    <cellStyle name="Normal 4 2 3" xfId="1162" xr:uid="{00000000-0005-0000-0000-000087040000}"/>
    <cellStyle name="Normal 4 3" xfId="1163" xr:uid="{00000000-0005-0000-0000-000088040000}"/>
    <cellStyle name="Normal 4 3 2" xfId="1164" xr:uid="{00000000-0005-0000-0000-000089040000}"/>
    <cellStyle name="Normal 4 4" xfId="1165" xr:uid="{00000000-0005-0000-0000-00008A040000}"/>
    <cellStyle name="Normal 4 4 2" xfId="1166" xr:uid="{00000000-0005-0000-0000-00008B040000}"/>
    <cellStyle name="Normal 4 5" xfId="1167" xr:uid="{00000000-0005-0000-0000-00008C040000}"/>
    <cellStyle name="Normal 4 6" xfId="1168" xr:uid="{00000000-0005-0000-0000-00008D040000}"/>
    <cellStyle name="Normal 4_1332" xfId="1169" xr:uid="{00000000-0005-0000-0000-00008E040000}"/>
    <cellStyle name="Normal 40" xfId="1170" xr:uid="{00000000-0005-0000-0000-00008F040000}"/>
    <cellStyle name="Normal 41" xfId="1171" xr:uid="{00000000-0005-0000-0000-000090040000}"/>
    <cellStyle name="Normal 42" xfId="1172" xr:uid="{00000000-0005-0000-0000-000091040000}"/>
    <cellStyle name="Normal 43" xfId="1173" xr:uid="{00000000-0005-0000-0000-000092040000}"/>
    <cellStyle name="Normal 44" xfId="1174" xr:uid="{00000000-0005-0000-0000-000093040000}"/>
    <cellStyle name="Normal 45" xfId="1175" xr:uid="{00000000-0005-0000-0000-000094040000}"/>
    <cellStyle name="Normal 46" xfId="1176" xr:uid="{00000000-0005-0000-0000-000095040000}"/>
    <cellStyle name="Normal 47" xfId="1177" xr:uid="{00000000-0005-0000-0000-000096040000}"/>
    <cellStyle name="Normal 48" xfId="1178" xr:uid="{00000000-0005-0000-0000-000097040000}"/>
    <cellStyle name="Normal 49" xfId="1179" xr:uid="{00000000-0005-0000-0000-000098040000}"/>
    <cellStyle name="Normal 5" xfId="1180" xr:uid="{00000000-0005-0000-0000-000099040000}"/>
    <cellStyle name="Normal 5 2" xfId="1181" xr:uid="{00000000-0005-0000-0000-00009A040000}"/>
    <cellStyle name="Normal 5 2 2" xfId="1182" xr:uid="{00000000-0005-0000-0000-00009B040000}"/>
    <cellStyle name="Normal 5 3" xfId="1183" xr:uid="{00000000-0005-0000-0000-00009C040000}"/>
    <cellStyle name="Normal 5 3 2" xfId="1184" xr:uid="{00000000-0005-0000-0000-00009D040000}"/>
    <cellStyle name="Normal 5 4" xfId="1185" xr:uid="{00000000-0005-0000-0000-00009E040000}"/>
    <cellStyle name="Normal 5 4 2" xfId="1186" xr:uid="{00000000-0005-0000-0000-00009F040000}"/>
    <cellStyle name="Normal 5 5" xfId="1187" xr:uid="{00000000-0005-0000-0000-0000A0040000}"/>
    <cellStyle name="Normal 5 6" xfId="1188" xr:uid="{00000000-0005-0000-0000-0000A1040000}"/>
    <cellStyle name="Normal 5_1332" xfId="1189" xr:uid="{00000000-0005-0000-0000-0000A2040000}"/>
    <cellStyle name="Normal 50" xfId="1190" xr:uid="{00000000-0005-0000-0000-0000A3040000}"/>
    <cellStyle name="Normal 51" xfId="1191" xr:uid="{00000000-0005-0000-0000-0000A4040000}"/>
    <cellStyle name="Normal 52" xfId="1192" xr:uid="{00000000-0005-0000-0000-0000A5040000}"/>
    <cellStyle name="Normal 53" xfId="1193" xr:uid="{00000000-0005-0000-0000-0000A6040000}"/>
    <cellStyle name="Normal 54" xfId="1194" xr:uid="{00000000-0005-0000-0000-0000A7040000}"/>
    <cellStyle name="Normal 55" xfId="1195" xr:uid="{00000000-0005-0000-0000-0000A8040000}"/>
    <cellStyle name="Normal 6" xfId="1196" xr:uid="{00000000-0005-0000-0000-0000A9040000}"/>
    <cellStyle name="Normal 6 2" xfId="1197" xr:uid="{00000000-0005-0000-0000-0000AA040000}"/>
    <cellStyle name="Normal 6 3" xfId="1198" xr:uid="{00000000-0005-0000-0000-0000AB040000}"/>
    <cellStyle name="Normal 6 4" xfId="1199" xr:uid="{00000000-0005-0000-0000-0000AC040000}"/>
    <cellStyle name="Normal 7" xfId="1200" xr:uid="{00000000-0005-0000-0000-0000AD040000}"/>
    <cellStyle name="Normal 7 2" xfId="1201" xr:uid="{00000000-0005-0000-0000-0000AE040000}"/>
    <cellStyle name="Normal 7_FORM_conso_ปรับปรุง_Q1_54_update" xfId="1202" xr:uid="{00000000-0005-0000-0000-0000AF040000}"/>
    <cellStyle name="Normal 8" xfId="1203" xr:uid="{00000000-0005-0000-0000-0000B0040000}"/>
    <cellStyle name="Normal 8 2" xfId="1204" xr:uid="{00000000-0005-0000-0000-0000B1040000}"/>
    <cellStyle name="Normal 8 2 2" xfId="1205" xr:uid="{00000000-0005-0000-0000-0000B2040000}"/>
    <cellStyle name="Normal 8 3" xfId="1206" xr:uid="{00000000-0005-0000-0000-0000B3040000}"/>
    <cellStyle name="Normal 8 3 2" xfId="1207" xr:uid="{00000000-0005-0000-0000-0000B4040000}"/>
    <cellStyle name="Normal 8 4" xfId="1208" xr:uid="{00000000-0005-0000-0000-0000B5040000}"/>
    <cellStyle name="Normal 8 5" xfId="1209" xr:uid="{00000000-0005-0000-0000-0000B6040000}"/>
    <cellStyle name="Normal 8_FS8 (แก้ไข)" xfId="1210" xr:uid="{00000000-0005-0000-0000-0000B7040000}"/>
    <cellStyle name="Normal 9" xfId="1211" xr:uid="{00000000-0005-0000-0000-0000B8040000}"/>
    <cellStyle name="Normal 9 2" xfId="1212" xr:uid="{00000000-0005-0000-0000-0000B9040000}"/>
    <cellStyle name="Normal 9 2 2" xfId="1213" xr:uid="{00000000-0005-0000-0000-0000BA040000}"/>
    <cellStyle name="Normal 9 2 3" xfId="1214" xr:uid="{00000000-0005-0000-0000-0000BB040000}"/>
    <cellStyle name="Normal 9 3" xfId="1215" xr:uid="{00000000-0005-0000-0000-0000BC040000}"/>
    <cellStyle name="Normal 9 3 2" xfId="1216" xr:uid="{00000000-0005-0000-0000-0000BD040000}"/>
    <cellStyle name="Normal 9 4" xfId="1217" xr:uid="{00000000-0005-0000-0000-0000BE040000}"/>
    <cellStyle name="Normal 9_Interest Loan receivable-11" xfId="1218" xr:uid="{00000000-0005-0000-0000-0000BF040000}"/>
    <cellStyle name="Note 2" xfId="1219" xr:uid="{00000000-0005-0000-0000-0000C0040000}"/>
    <cellStyle name="Note 2 2" xfId="1220" xr:uid="{00000000-0005-0000-0000-0000C1040000}"/>
    <cellStyle name="Note 2 3" xfId="1221" xr:uid="{00000000-0005-0000-0000-0000C2040000}"/>
    <cellStyle name="Note 3" xfId="1222" xr:uid="{00000000-0005-0000-0000-0000C3040000}"/>
    <cellStyle name="Note 4" xfId="1223" xr:uid="{00000000-0005-0000-0000-0000C4040000}"/>
    <cellStyle name="Note 5" xfId="1224" xr:uid="{00000000-0005-0000-0000-0000C5040000}"/>
    <cellStyle name="Note 6" xfId="1225" xr:uid="{00000000-0005-0000-0000-0000C6040000}"/>
    <cellStyle name="nuch" xfId="1226" xr:uid="{00000000-0005-0000-0000-0000C7040000}"/>
    <cellStyle name="nuch 10" xfId="1227" xr:uid="{00000000-0005-0000-0000-0000C8040000}"/>
    <cellStyle name="nuch 11" xfId="1228" xr:uid="{00000000-0005-0000-0000-0000C9040000}"/>
    <cellStyle name="nuch 12" xfId="1229" xr:uid="{00000000-0005-0000-0000-0000CA040000}"/>
    <cellStyle name="nuch 13" xfId="1230" xr:uid="{00000000-0005-0000-0000-0000CB040000}"/>
    <cellStyle name="nuch 14" xfId="1231" xr:uid="{00000000-0005-0000-0000-0000CC040000}"/>
    <cellStyle name="nuch 15" xfId="1232" xr:uid="{00000000-0005-0000-0000-0000CD040000}"/>
    <cellStyle name="nuch 16" xfId="1233" xr:uid="{00000000-0005-0000-0000-0000CE040000}"/>
    <cellStyle name="nuch 17" xfId="1234" xr:uid="{00000000-0005-0000-0000-0000CF040000}"/>
    <cellStyle name="nuch 18" xfId="1235" xr:uid="{00000000-0005-0000-0000-0000D0040000}"/>
    <cellStyle name="nuch 2" xfId="1236" xr:uid="{00000000-0005-0000-0000-0000D1040000}"/>
    <cellStyle name="nuch 3" xfId="1237" xr:uid="{00000000-0005-0000-0000-0000D2040000}"/>
    <cellStyle name="nuch 4" xfId="1238" xr:uid="{00000000-0005-0000-0000-0000D3040000}"/>
    <cellStyle name="nuch 5" xfId="1239" xr:uid="{00000000-0005-0000-0000-0000D4040000}"/>
    <cellStyle name="nuch 6" xfId="1240" xr:uid="{00000000-0005-0000-0000-0000D5040000}"/>
    <cellStyle name="nuch 7" xfId="1241" xr:uid="{00000000-0005-0000-0000-0000D6040000}"/>
    <cellStyle name="nuch 8" xfId="1242" xr:uid="{00000000-0005-0000-0000-0000D7040000}"/>
    <cellStyle name="nuch 9" xfId="1243" xr:uid="{00000000-0005-0000-0000-0000D8040000}"/>
    <cellStyle name="nuch_1_FS10_10.1_เงินให้กู้ยืมและเงินให้กู้ยืม_Q254_2" xfId="1244" xr:uid="{00000000-0005-0000-0000-0000D9040000}"/>
    <cellStyle name="Option" xfId="1245" xr:uid="{00000000-0005-0000-0000-0000DA040000}"/>
    <cellStyle name="Option 2" xfId="1246" xr:uid="{00000000-0005-0000-0000-0000DB040000}"/>
    <cellStyle name="Option 3" xfId="1247" xr:uid="{00000000-0005-0000-0000-0000DC040000}"/>
    <cellStyle name="Output 2" xfId="1248" xr:uid="{00000000-0005-0000-0000-0000DD040000}"/>
    <cellStyle name="Output 2 2" xfId="1249" xr:uid="{00000000-0005-0000-0000-0000DE040000}"/>
    <cellStyle name="Output 3" xfId="1250" xr:uid="{00000000-0005-0000-0000-0000DF040000}"/>
    <cellStyle name="Output 4" xfId="1251" xr:uid="{00000000-0005-0000-0000-0000E0040000}"/>
    <cellStyle name="Output 5" xfId="1252" xr:uid="{00000000-0005-0000-0000-0000E1040000}"/>
    <cellStyle name="Percent [2]" xfId="1253" xr:uid="{00000000-0005-0000-0000-0000E2040000}"/>
    <cellStyle name="Percent [2] 10" xfId="1254" xr:uid="{00000000-0005-0000-0000-0000E3040000}"/>
    <cellStyle name="Percent [2] 11" xfId="1255" xr:uid="{00000000-0005-0000-0000-0000E4040000}"/>
    <cellStyle name="Percent [2] 12" xfId="1256" xr:uid="{00000000-0005-0000-0000-0000E5040000}"/>
    <cellStyle name="Percent [2] 13" xfId="1257" xr:uid="{00000000-0005-0000-0000-0000E6040000}"/>
    <cellStyle name="Percent [2] 14" xfId="1258" xr:uid="{00000000-0005-0000-0000-0000E7040000}"/>
    <cellStyle name="Percent [2] 15" xfId="1259" xr:uid="{00000000-0005-0000-0000-0000E8040000}"/>
    <cellStyle name="Percent [2] 16" xfId="1260" xr:uid="{00000000-0005-0000-0000-0000E9040000}"/>
    <cellStyle name="Percent [2] 17" xfId="1261" xr:uid="{00000000-0005-0000-0000-0000EA040000}"/>
    <cellStyle name="Percent [2] 18" xfId="1262" xr:uid="{00000000-0005-0000-0000-0000EB040000}"/>
    <cellStyle name="Percent [2] 2" xfId="1263" xr:uid="{00000000-0005-0000-0000-0000EC040000}"/>
    <cellStyle name="Percent [2] 3" xfId="1264" xr:uid="{00000000-0005-0000-0000-0000ED040000}"/>
    <cellStyle name="Percent [2] 4" xfId="1265" xr:uid="{00000000-0005-0000-0000-0000EE040000}"/>
    <cellStyle name="Percent [2] 5" xfId="1266" xr:uid="{00000000-0005-0000-0000-0000EF040000}"/>
    <cellStyle name="Percent [2] 6" xfId="1267" xr:uid="{00000000-0005-0000-0000-0000F0040000}"/>
    <cellStyle name="Percent [2] 7" xfId="1268" xr:uid="{00000000-0005-0000-0000-0000F1040000}"/>
    <cellStyle name="Percent [2] 8" xfId="1269" xr:uid="{00000000-0005-0000-0000-0000F2040000}"/>
    <cellStyle name="Percent [2] 9" xfId="1270" xr:uid="{00000000-0005-0000-0000-0000F3040000}"/>
    <cellStyle name="Percent 10" xfId="1271" xr:uid="{00000000-0005-0000-0000-0000F4040000}"/>
    <cellStyle name="Percent 10 2" xfId="1272" xr:uid="{00000000-0005-0000-0000-0000F5040000}"/>
    <cellStyle name="Percent 11" xfId="1273" xr:uid="{00000000-0005-0000-0000-0000F6040000}"/>
    <cellStyle name="Percent 12" xfId="1274" xr:uid="{00000000-0005-0000-0000-0000F7040000}"/>
    <cellStyle name="Percent 13" xfId="1275" xr:uid="{00000000-0005-0000-0000-0000F8040000}"/>
    <cellStyle name="Percent 14" xfId="1276" xr:uid="{00000000-0005-0000-0000-0000F9040000}"/>
    <cellStyle name="Percent 14 2" xfId="1277" xr:uid="{00000000-0005-0000-0000-0000FA040000}"/>
    <cellStyle name="Percent 14 3" xfId="1278" xr:uid="{00000000-0005-0000-0000-0000FB040000}"/>
    <cellStyle name="Percent 14 4" xfId="1279" xr:uid="{00000000-0005-0000-0000-0000FC040000}"/>
    <cellStyle name="Percent 14 5" xfId="1280" xr:uid="{00000000-0005-0000-0000-0000FD040000}"/>
    <cellStyle name="Percent 15" xfId="1281" xr:uid="{00000000-0005-0000-0000-0000FE040000}"/>
    <cellStyle name="Percent 16" xfId="1282" xr:uid="{00000000-0005-0000-0000-0000FF040000}"/>
    <cellStyle name="Percent 2" xfId="1283" xr:uid="{00000000-0005-0000-0000-000000050000}"/>
    <cellStyle name="Percent 2 2" xfId="1284" xr:uid="{00000000-0005-0000-0000-000001050000}"/>
    <cellStyle name="Percent 3" xfId="1285" xr:uid="{00000000-0005-0000-0000-000002050000}"/>
    <cellStyle name="Percent 3 2" xfId="1286" xr:uid="{00000000-0005-0000-0000-000003050000}"/>
    <cellStyle name="Percent 3 3" xfId="1287" xr:uid="{00000000-0005-0000-0000-000004050000}"/>
    <cellStyle name="Percent 3 4" xfId="1288" xr:uid="{00000000-0005-0000-0000-000005050000}"/>
    <cellStyle name="Percent 4" xfId="1289" xr:uid="{00000000-0005-0000-0000-000006050000}"/>
    <cellStyle name="Percent 4 2" xfId="1290" xr:uid="{00000000-0005-0000-0000-000007050000}"/>
    <cellStyle name="Percent 5" xfId="1291" xr:uid="{00000000-0005-0000-0000-000008050000}"/>
    <cellStyle name="Percent 5 2" xfId="1292" xr:uid="{00000000-0005-0000-0000-000009050000}"/>
    <cellStyle name="Percent 6" xfId="1293" xr:uid="{00000000-0005-0000-0000-00000A050000}"/>
    <cellStyle name="Percent 6 2" xfId="1294" xr:uid="{00000000-0005-0000-0000-00000B050000}"/>
    <cellStyle name="Percent 7" xfId="1295" xr:uid="{00000000-0005-0000-0000-00000C050000}"/>
    <cellStyle name="Percent 8" xfId="1296" xr:uid="{00000000-0005-0000-0000-00000D050000}"/>
    <cellStyle name="Percent 8 2" xfId="1297" xr:uid="{00000000-0005-0000-0000-00000E050000}"/>
    <cellStyle name="Percent 9" xfId="1298" xr:uid="{00000000-0005-0000-0000-00000F050000}"/>
    <cellStyle name="Percent 9 2" xfId="1299" xr:uid="{00000000-0005-0000-0000-000010050000}"/>
    <cellStyle name="pldt" xfId="1300" xr:uid="{00000000-0005-0000-0000-000011050000}"/>
    <cellStyle name="pldt 10" xfId="1301" xr:uid="{00000000-0005-0000-0000-000012050000}"/>
    <cellStyle name="pldt 11" xfId="1302" xr:uid="{00000000-0005-0000-0000-000013050000}"/>
    <cellStyle name="pldt 12" xfId="1303" xr:uid="{00000000-0005-0000-0000-000014050000}"/>
    <cellStyle name="pldt 13" xfId="1304" xr:uid="{00000000-0005-0000-0000-000015050000}"/>
    <cellStyle name="pldt 14" xfId="1305" xr:uid="{00000000-0005-0000-0000-000016050000}"/>
    <cellStyle name="pldt 15" xfId="1306" xr:uid="{00000000-0005-0000-0000-000017050000}"/>
    <cellStyle name="pldt 16" xfId="1307" xr:uid="{00000000-0005-0000-0000-000018050000}"/>
    <cellStyle name="pldt 17" xfId="1308" xr:uid="{00000000-0005-0000-0000-000019050000}"/>
    <cellStyle name="pldt 18" xfId="1309" xr:uid="{00000000-0005-0000-0000-00001A050000}"/>
    <cellStyle name="pldt 19" xfId="1310" xr:uid="{00000000-0005-0000-0000-00001B050000}"/>
    <cellStyle name="pldt 2" xfId="1311" xr:uid="{00000000-0005-0000-0000-00001C050000}"/>
    <cellStyle name="pldt 20" xfId="1312" xr:uid="{00000000-0005-0000-0000-00001D050000}"/>
    <cellStyle name="pldt 21" xfId="1313" xr:uid="{00000000-0005-0000-0000-00001E050000}"/>
    <cellStyle name="pldt 22" xfId="1314" xr:uid="{00000000-0005-0000-0000-00001F050000}"/>
    <cellStyle name="pldt 23" xfId="1315" xr:uid="{00000000-0005-0000-0000-000020050000}"/>
    <cellStyle name="pldt 24" xfId="1316" xr:uid="{00000000-0005-0000-0000-000021050000}"/>
    <cellStyle name="pldt 25" xfId="1317" xr:uid="{00000000-0005-0000-0000-000022050000}"/>
    <cellStyle name="pldt 26" xfId="1318" xr:uid="{00000000-0005-0000-0000-000023050000}"/>
    <cellStyle name="pldt 3" xfId="1319" xr:uid="{00000000-0005-0000-0000-000024050000}"/>
    <cellStyle name="pldt 4" xfId="1320" xr:uid="{00000000-0005-0000-0000-000025050000}"/>
    <cellStyle name="pldt 5" xfId="1321" xr:uid="{00000000-0005-0000-0000-000026050000}"/>
    <cellStyle name="pldt 6" xfId="1322" xr:uid="{00000000-0005-0000-0000-000027050000}"/>
    <cellStyle name="pldt 7" xfId="1323" xr:uid="{00000000-0005-0000-0000-000028050000}"/>
    <cellStyle name="pldt 8" xfId="1324" xr:uid="{00000000-0005-0000-0000-000029050000}"/>
    <cellStyle name="pldt 9" xfId="1325" xr:uid="{00000000-0005-0000-0000-00002A050000}"/>
    <cellStyle name="Quantity" xfId="1326" xr:uid="{00000000-0005-0000-0000-00002B050000}"/>
    <cellStyle name="Quantity 10" xfId="1327" xr:uid="{00000000-0005-0000-0000-00002C050000}"/>
    <cellStyle name="Quantity 11" xfId="1328" xr:uid="{00000000-0005-0000-0000-00002D050000}"/>
    <cellStyle name="Quantity 12" xfId="1329" xr:uid="{00000000-0005-0000-0000-00002E050000}"/>
    <cellStyle name="Quantity 13" xfId="1330" xr:uid="{00000000-0005-0000-0000-00002F050000}"/>
    <cellStyle name="Quantity 14" xfId="1331" xr:uid="{00000000-0005-0000-0000-000030050000}"/>
    <cellStyle name="Quantity 15" xfId="1332" xr:uid="{00000000-0005-0000-0000-000031050000}"/>
    <cellStyle name="Quantity 16" xfId="1333" xr:uid="{00000000-0005-0000-0000-000032050000}"/>
    <cellStyle name="Quantity 17" xfId="1334" xr:uid="{00000000-0005-0000-0000-000033050000}"/>
    <cellStyle name="Quantity 18" xfId="1335" xr:uid="{00000000-0005-0000-0000-000034050000}"/>
    <cellStyle name="Quantity 2" xfId="1336" xr:uid="{00000000-0005-0000-0000-000035050000}"/>
    <cellStyle name="Quantity 3" xfId="1337" xr:uid="{00000000-0005-0000-0000-000036050000}"/>
    <cellStyle name="Quantity 4" xfId="1338" xr:uid="{00000000-0005-0000-0000-000037050000}"/>
    <cellStyle name="Quantity 5" xfId="1339" xr:uid="{00000000-0005-0000-0000-000038050000}"/>
    <cellStyle name="Quantity 6" xfId="1340" xr:uid="{00000000-0005-0000-0000-000039050000}"/>
    <cellStyle name="Quantity 7" xfId="1341" xr:uid="{00000000-0005-0000-0000-00003A050000}"/>
    <cellStyle name="Quantity 8" xfId="1342" xr:uid="{00000000-0005-0000-0000-00003B050000}"/>
    <cellStyle name="Quantity 9" xfId="1343" xr:uid="{00000000-0005-0000-0000-00003C050000}"/>
    <cellStyle name="Quantity_1_FS10_10.1_เงินให้กู้ยืมและเงินให้กู้ยืม_Q254_2" xfId="1344" xr:uid="{00000000-0005-0000-0000-00003D050000}"/>
    <cellStyle name="SAPBEXaggData" xfId="1345" xr:uid="{00000000-0005-0000-0000-00003E050000}"/>
    <cellStyle name="SAPBEXaggDataEmph" xfId="1346" xr:uid="{00000000-0005-0000-0000-00003F050000}"/>
    <cellStyle name="SAPBEXaggItem" xfId="1347" xr:uid="{00000000-0005-0000-0000-000040050000}"/>
    <cellStyle name="SAPBEXaggItemX" xfId="1348" xr:uid="{00000000-0005-0000-0000-000041050000}"/>
    <cellStyle name="SAPBEXchaText" xfId="1349" xr:uid="{00000000-0005-0000-0000-000042050000}"/>
    <cellStyle name="SAPBEXchaText 10" xfId="1350" xr:uid="{00000000-0005-0000-0000-000043050000}"/>
    <cellStyle name="SAPBEXchaText 11" xfId="1351" xr:uid="{00000000-0005-0000-0000-000044050000}"/>
    <cellStyle name="SAPBEXchaText 12" xfId="1352" xr:uid="{00000000-0005-0000-0000-000045050000}"/>
    <cellStyle name="SAPBEXchaText 13" xfId="1353" xr:uid="{00000000-0005-0000-0000-000046050000}"/>
    <cellStyle name="SAPBEXchaText 14" xfId="1354" xr:uid="{00000000-0005-0000-0000-000047050000}"/>
    <cellStyle name="SAPBEXchaText 15" xfId="1355" xr:uid="{00000000-0005-0000-0000-000048050000}"/>
    <cellStyle name="SAPBEXchaText 16" xfId="1356" xr:uid="{00000000-0005-0000-0000-000049050000}"/>
    <cellStyle name="SAPBEXchaText 17" xfId="1357" xr:uid="{00000000-0005-0000-0000-00004A050000}"/>
    <cellStyle name="SAPBEXchaText 18" xfId="1358" xr:uid="{00000000-0005-0000-0000-00004B050000}"/>
    <cellStyle name="SAPBEXchaText 2" xfId="1359" xr:uid="{00000000-0005-0000-0000-00004C050000}"/>
    <cellStyle name="SAPBEXchaText 3" xfId="1360" xr:uid="{00000000-0005-0000-0000-00004D050000}"/>
    <cellStyle name="SAPBEXchaText 4" xfId="1361" xr:uid="{00000000-0005-0000-0000-00004E050000}"/>
    <cellStyle name="SAPBEXchaText 5" xfId="1362" xr:uid="{00000000-0005-0000-0000-00004F050000}"/>
    <cellStyle name="SAPBEXchaText 6" xfId="1363" xr:uid="{00000000-0005-0000-0000-000050050000}"/>
    <cellStyle name="SAPBEXchaText 7" xfId="1364" xr:uid="{00000000-0005-0000-0000-000051050000}"/>
    <cellStyle name="SAPBEXchaText 8" xfId="1365" xr:uid="{00000000-0005-0000-0000-000052050000}"/>
    <cellStyle name="SAPBEXchaText 9" xfId="1366" xr:uid="{00000000-0005-0000-0000-000053050000}"/>
    <cellStyle name="SAPBEXchaText_1_FS10_10.1_เงินให้กู้ยืมและเงินให้กู้ยืม_Q254_2" xfId="1367" xr:uid="{00000000-0005-0000-0000-000054050000}"/>
    <cellStyle name="SAPBEXexcBad7" xfId="1368" xr:uid="{00000000-0005-0000-0000-000055050000}"/>
    <cellStyle name="SAPBEXexcBad8" xfId="1369" xr:uid="{00000000-0005-0000-0000-000056050000}"/>
    <cellStyle name="SAPBEXexcBad9" xfId="1370" xr:uid="{00000000-0005-0000-0000-000057050000}"/>
    <cellStyle name="SAPBEXexcCritical4" xfId="1371" xr:uid="{00000000-0005-0000-0000-000058050000}"/>
    <cellStyle name="SAPBEXexcCritical5" xfId="1372" xr:uid="{00000000-0005-0000-0000-000059050000}"/>
    <cellStyle name="SAPBEXexcCritical6" xfId="1373" xr:uid="{00000000-0005-0000-0000-00005A050000}"/>
    <cellStyle name="SAPBEXexcGood1" xfId="1374" xr:uid="{00000000-0005-0000-0000-00005B050000}"/>
    <cellStyle name="SAPBEXexcGood2" xfId="1375" xr:uid="{00000000-0005-0000-0000-00005C050000}"/>
    <cellStyle name="SAPBEXexcGood3" xfId="1376" xr:uid="{00000000-0005-0000-0000-00005D050000}"/>
    <cellStyle name="SAPBEXfilterDrill" xfId="1377" xr:uid="{00000000-0005-0000-0000-00005E050000}"/>
    <cellStyle name="SAPBEXfilterItem" xfId="1378" xr:uid="{00000000-0005-0000-0000-00005F050000}"/>
    <cellStyle name="SAPBEXfilterText" xfId="1379" xr:uid="{00000000-0005-0000-0000-000060050000}"/>
    <cellStyle name="SAPBEXfilterText 10" xfId="1380" xr:uid="{00000000-0005-0000-0000-000061050000}"/>
    <cellStyle name="SAPBEXfilterText 11" xfId="1381" xr:uid="{00000000-0005-0000-0000-000062050000}"/>
    <cellStyle name="SAPBEXfilterText 12" xfId="1382" xr:uid="{00000000-0005-0000-0000-000063050000}"/>
    <cellStyle name="SAPBEXfilterText 13" xfId="1383" xr:uid="{00000000-0005-0000-0000-000064050000}"/>
    <cellStyle name="SAPBEXfilterText 14" xfId="1384" xr:uid="{00000000-0005-0000-0000-000065050000}"/>
    <cellStyle name="SAPBEXfilterText 15" xfId="1385" xr:uid="{00000000-0005-0000-0000-000066050000}"/>
    <cellStyle name="SAPBEXfilterText 16" xfId="1386" xr:uid="{00000000-0005-0000-0000-000067050000}"/>
    <cellStyle name="SAPBEXfilterText 17" xfId="1387" xr:uid="{00000000-0005-0000-0000-000068050000}"/>
    <cellStyle name="SAPBEXfilterText 18" xfId="1388" xr:uid="{00000000-0005-0000-0000-000069050000}"/>
    <cellStyle name="SAPBEXfilterText 2" xfId="1389" xr:uid="{00000000-0005-0000-0000-00006A050000}"/>
    <cellStyle name="SAPBEXfilterText 3" xfId="1390" xr:uid="{00000000-0005-0000-0000-00006B050000}"/>
    <cellStyle name="SAPBEXfilterText 4" xfId="1391" xr:uid="{00000000-0005-0000-0000-00006C050000}"/>
    <cellStyle name="SAPBEXfilterText 5" xfId="1392" xr:uid="{00000000-0005-0000-0000-00006D050000}"/>
    <cellStyle name="SAPBEXfilterText 6" xfId="1393" xr:uid="{00000000-0005-0000-0000-00006E050000}"/>
    <cellStyle name="SAPBEXfilterText 7" xfId="1394" xr:uid="{00000000-0005-0000-0000-00006F050000}"/>
    <cellStyle name="SAPBEXfilterText 8" xfId="1395" xr:uid="{00000000-0005-0000-0000-000070050000}"/>
    <cellStyle name="SAPBEXfilterText 9" xfId="1396" xr:uid="{00000000-0005-0000-0000-000071050000}"/>
    <cellStyle name="SAPBEXfilterText_1_FS10_10.1_เงินให้กู้ยืมและเงินให้กู้ยืม_Q254_2" xfId="1397" xr:uid="{00000000-0005-0000-0000-000072050000}"/>
    <cellStyle name="SAPBEXformats" xfId="1398" xr:uid="{00000000-0005-0000-0000-000073050000}"/>
    <cellStyle name="SAPBEXformats 10" xfId="1399" xr:uid="{00000000-0005-0000-0000-000074050000}"/>
    <cellStyle name="SAPBEXformats 11" xfId="1400" xr:uid="{00000000-0005-0000-0000-000075050000}"/>
    <cellStyle name="SAPBEXformats 12" xfId="1401" xr:uid="{00000000-0005-0000-0000-000076050000}"/>
    <cellStyle name="SAPBEXformats 13" xfId="1402" xr:uid="{00000000-0005-0000-0000-000077050000}"/>
    <cellStyle name="SAPBEXformats 14" xfId="1403" xr:uid="{00000000-0005-0000-0000-000078050000}"/>
    <cellStyle name="SAPBEXformats 15" xfId="1404" xr:uid="{00000000-0005-0000-0000-000079050000}"/>
    <cellStyle name="SAPBEXformats 16" xfId="1405" xr:uid="{00000000-0005-0000-0000-00007A050000}"/>
    <cellStyle name="SAPBEXformats 17" xfId="1406" xr:uid="{00000000-0005-0000-0000-00007B050000}"/>
    <cellStyle name="SAPBEXformats 18" xfId="1407" xr:uid="{00000000-0005-0000-0000-00007C050000}"/>
    <cellStyle name="SAPBEXformats 2" xfId="1408" xr:uid="{00000000-0005-0000-0000-00007D050000}"/>
    <cellStyle name="SAPBEXformats 3" xfId="1409" xr:uid="{00000000-0005-0000-0000-00007E050000}"/>
    <cellStyle name="SAPBEXformats 4" xfId="1410" xr:uid="{00000000-0005-0000-0000-00007F050000}"/>
    <cellStyle name="SAPBEXformats 5" xfId="1411" xr:uid="{00000000-0005-0000-0000-000080050000}"/>
    <cellStyle name="SAPBEXformats 6" xfId="1412" xr:uid="{00000000-0005-0000-0000-000081050000}"/>
    <cellStyle name="SAPBEXformats 7" xfId="1413" xr:uid="{00000000-0005-0000-0000-000082050000}"/>
    <cellStyle name="SAPBEXformats 8" xfId="1414" xr:uid="{00000000-0005-0000-0000-000083050000}"/>
    <cellStyle name="SAPBEXformats 9" xfId="1415" xr:uid="{00000000-0005-0000-0000-000084050000}"/>
    <cellStyle name="SAPBEXformats_1_FS10_10.1_เงินให้กู้ยืมและเงินให้กู้ยืม_Q254_2" xfId="1416" xr:uid="{00000000-0005-0000-0000-000085050000}"/>
    <cellStyle name="SAPBEXheaderItem" xfId="1417" xr:uid="{00000000-0005-0000-0000-000086050000}"/>
    <cellStyle name="SAPBEXheaderItem 10" xfId="1418" xr:uid="{00000000-0005-0000-0000-000087050000}"/>
    <cellStyle name="SAPBEXheaderItem 11" xfId="1419" xr:uid="{00000000-0005-0000-0000-000088050000}"/>
    <cellStyle name="SAPBEXheaderItem 12" xfId="1420" xr:uid="{00000000-0005-0000-0000-000089050000}"/>
    <cellStyle name="SAPBEXheaderItem 13" xfId="1421" xr:uid="{00000000-0005-0000-0000-00008A050000}"/>
    <cellStyle name="SAPBEXheaderItem 14" xfId="1422" xr:uid="{00000000-0005-0000-0000-00008B050000}"/>
    <cellStyle name="SAPBEXheaderItem 15" xfId="1423" xr:uid="{00000000-0005-0000-0000-00008C050000}"/>
    <cellStyle name="SAPBEXheaderItem 16" xfId="1424" xr:uid="{00000000-0005-0000-0000-00008D050000}"/>
    <cellStyle name="SAPBEXheaderItem 17" xfId="1425" xr:uid="{00000000-0005-0000-0000-00008E050000}"/>
    <cellStyle name="SAPBEXheaderItem 18" xfId="1426" xr:uid="{00000000-0005-0000-0000-00008F050000}"/>
    <cellStyle name="SAPBEXheaderItem 19" xfId="1427" xr:uid="{00000000-0005-0000-0000-000090050000}"/>
    <cellStyle name="SAPBEXheaderItem 2" xfId="1428" xr:uid="{00000000-0005-0000-0000-000091050000}"/>
    <cellStyle name="SAPBEXheaderItem 20" xfId="1429" xr:uid="{00000000-0005-0000-0000-000092050000}"/>
    <cellStyle name="SAPBEXheaderItem 21" xfId="1430" xr:uid="{00000000-0005-0000-0000-000093050000}"/>
    <cellStyle name="SAPBEXheaderItem 22" xfId="1431" xr:uid="{00000000-0005-0000-0000-000094050000}"/>
    <cellStyle name="SAPBEXheaderItem 23" xfId="1432" xr:uid="{00000000-0005-0000-0000-000095050000}"/>
    <cellStyle name="SAPBEXheaderItem 24" xfId="1433" xr:uid="{00000000-0005-0000-0000-000096050000}"/>
    <cellStyle name="SAPBEXheaderItem 3" xfId="1434" xr:uid="{00000000-0005-0000-0000-000097050000}"/>
    <cellStyle name="SAPBEXheaderItem 4" xfId="1435" xr:uid="{00000000-0005-0000-0000-000098050000}"/>
    <cellStyle name="SAPBEXheaderItem 5" xfId="1436" xr:uid="{00000000-0005-0000-0000-000099050000}"/>
    <cellStyle name="SAPBEXheaderItem 6" xfId="1437" xr:uid="{00000000-0005-0000-0000-00009A050000}"/>
    <cellStyle name="SAPBEXheaderItem 7" xfId="1438" xr:uid="{00000000-0005-0000-0000-00009B050000}"/>
    <cellStyle name="SAPBEXheaderItem 8" xfId="1439" xr:uid="{00000000-0005-0000-0000-00009C050000}"/>
    <cellStyle name="SAPBEXheaderItem 9" xfId="1440" xr:uid="{00000000-0005-0000-0000-00009D050000}"/>
    <cellStyle name="SAPBEXheaderItem_1_FS10_10.1_เงินให้กู้ยืมและเงินให้กู้ยืม_Q254_2" xfId="1441" xr:uid="{00000000-0005-0000-0000-00009E050000}"/>
    <cellStyle name="SAPBEXheaderText" xfId="1442" xr:uid="{00000000-0005-0000-0000-00009F050000}"/>
    <cellStyle name="SAPBEXheaderText 10" xfId="1443" xr:uid="{00000000-0005-0000-0000-0000A0050000}"/>
    <cellStyle name="SAPBEXheaderText 11" xfId="1444" xr:uid="{00000000-0005-0000-0000-0000A1050000}"/>
    <cellStyle name="SAPBEXheaderText 12" xfId="1445" xr:uid="{00000000-0005-0000-0000-0000A2050000}"/>
    <cellStyle name="SAPBEXheaderText 13" xfId="1446" xr:uid="{00000000-0005-0000-0000-0000A3050000}"/>
    <cellStyle name="SAPBEXheaderText 14" xfId="1447" xr:uid="{00000000-0005-0000-0000-0000A4050000}"/>
    <cellStyle name="SAPBEXheaderText 15" xfId="1448" xr:uid="{00000000-0005-0000-0000-0000A5050000}"/>
    <cellStyle name="SAPBEXheaderText 16" xfId="1449" xr:uid="{00000000-0005-0000-0000-0000A6050000}"/>
    <cellStyle name="SAPBEXheaderText 17" xfId="1450" xr:uid="{00000000-0005-0000-0000-0000A7050000}"/>
    <cellStyle name="SAPBEXheaderText 18" xfId="1451" xr:uid="{00000000-0005-0000-0000-0000A8050000}"/>
    <cellStyle name="SAPBEXheaderText 19" xfId="1452" xr:uid="{00000000-0005-0000-0000-0000A9050000}"/>
    <cellStyle name="SAPBEXheaderText 2" xfId="1453" xr:uid="{00000000-0005-0000-0000-0000AA050000}"/>
    <cellStyle name="SAPBEXheaderText 20" xfId="1454" xr:uid="{00000000-0005-0000-0000-0000AB050000}"/>
    <cellStyle name="SAPBEXheaderText 21" xfId="1455" xr:uid="{00000000-0005-0000-0000-0000AC050000}"/>
    <cellStyle name="SAPBEXheaderText 22" xfId="1456" xr:uid="{00000000-0005-0000-0000-0000AD050000}"/>
    <cellStyle name="SAPBEXheaderText 23" xfId="1457" xr:uid="{00000000-0005-0000-0000-0000AE050000}"/>
    <cellStyle name="SAPBEXheaderText 24" xfId="1458" xr:uid="{00000000-0005-0000-0000-0000AF050000}"/>
    <cellStyle name="SAPBEXheaderText 3" xfId="1459" xr:uid="{00000000-0005-0000-0000-0000B0050000}"/>
    <cellStyle name="SAPBEXheaderText 4" xfId="1460" xr:uid="{00000000-0005-0000-0000-0000B1050000}"/>
    <cellStyle name="SAPBEXheaderText 5" xfId="1461" xr:uid="{00000000-0005-0000-0000-0000B2050000}"/>
    <cellStyle name="SAPBEXheaderText 6" xfId="1462" xr:uid="{00000000-0005-0000-0000-0000B3050000}"/>
    <cellStyle name="SAPBEXheaderText 7" xfId="1463" xr:uid="{00000000-0005-0000-0000-0000B4050000}"/>
    <cellStyle name="SAPBEXheaderText 8" xfId="1464" xr:uid="{00000000-0005-0000-0000-0000B5050000}"/>
    <cellStyle name="SAPBEXheaderText 9" xfId="1465" xr:uid="{00000000-0005-0000-0000-0000B6050000}"/>
    <cellStyle name="SAPBEXheaderText_1_FS10_10.1_เงินให้กู้ยืมและเงินให้กู้ยืม_Q254_2" xfId="1466" xr:uid="{00000000-0005-0000-0000-0000B7050000}"/>
    <cellStyle name="SAPBEXHLevel0" xfId="1467" xr:uid="{00000000-0005-0000-0000-0000B8050000}"/>
    <cellStyle name="SAPBEXHLevel0 10" xfId="1468" xr:uid="{00000000-0005-0000-0000-0000B9050000}"/>
    <cellStyle name="SAPBEXHLevel0 11" xfId="1469" xr:uid="{00000000-0005-0000-0000-0000BA050000}"/>
    <cellStyle name="SAPBEXHLevel0 12" xfId="1470" xr:uid="{00000000-0005-0000-0000-0000BB050000}"/>
    <cellStyle name="SAPBEXHLevel0 13" xfId="1471" xr:uid="{00000000-0005-0000-0000-0000BC050000}"/>
    <cellStyle name="SAPBEXHLevel0 14" xfId="1472" xr:uid="{00000000-0005-0000-0000-0000BD050000}"/>
    <cellStyle name="SAPBEXHLevel0 15" xfId="1473" xr:uid="{00000000-0005-0000-0000-0000BE050000}"/>
    <cellStyle name="SAPBEXHLevel0 16" xfId="1474" xr:uid="{00000000-0005-0000-0000-0000BF050000}"/>
    <cellStyle name="SAPBEXHLevel0 17" xfId="1475" xr:uid="{00000000-0005-0000-0000-0000C0050000}"/>
    <cellStyle name="SAPBEXHLevel0 18" xfId="1476" xr:uid="{00000000-0005-0000-0000-0000C1050000}"/>
    <cellStyle name="SAPBEXHLevel0 2" xfId="1477" xr:uid="{00000000-0005-0000-0000-0000C2050000}"/>
    <cellStyle name="SAPBEXHLevel0 3" xfId="1478" xr:uid="{00000000-0005-0000-0000-0000C3050000}"/>
    <cellStyle name="SAPBEXHLevel0 4" xfId="1479" xr:uid="{00000000-0005-0000-0000-0000C4050000}"/>
    <cellStyle name="SAPBEXHLevel0 5" xfId="1480" xr:uid="{00000000-0005-0000-0000-0000C5050000}"/>
    <cellStyle name="SAPBEXHLevel0 6" xfId="1481" xr:uid="{00000000-0005-0000-0000-0000C6050000}"/>
    <cellStyle name="SAPBEXHLevel0 7" xfId="1482" xr:uid="{00000000-0005-0000-0000-0000C7050000}"/>
    <cellStyle name="SAPBEXHLevel0 8" xfId="1483" xr:uid="{00000000-0005-0000-0000-0000C8050000}"/>
    <cellStyle name="SAPBEXHLevel0 9" xfId="1484" xr:uid="{00000000-0005-0000-0000-0000C9050000}"/>
    <cellStyle name="SAPBEXHLevel0_1_FS10_10.1_เงินให้กู้ยืมและเงินให้กู้ยืม_Q254_2" xfId="1485" xr:uid="{00000000-0005-0000-0000-0000CA050000}"/>
    <cellStyle name="SAPBEXHLevel0X" xfId="1486" xr:uid="{00000000-0005-0000-0000-0000CB050000}"/>
    <cellStyle name="SAPBEXHLevel0X 10" xfId="1487" xr:uid="{00000000-0005-0000-0000-0000CC050000}"/>
    <cellStyle name="SAPBEXHLevel0X 11" xfId="1488" xr:uid="{00000000-0005-0000-0000-0000CD050000}"/>
    <cellStyle name="SAPBEXHLevel0X 12" xfId="1489" xr:uid="{00000000-0005-0000-0000-0000CE050000}"/>
    <cellStyle name="SAPBEXHLevel0X 13" xfId="1490" xr:uid="{00000000-0005-0000-0000-0000CF050000}"/>
    <cellStyle name="SAPBEXHLevel0X 14" xfId="1491" xr:uid="{00000000-0005-0000-0000-0000D0050000}"/>
    <cellStyle name="SAPBEXHLevel0X 15" xfId="1492" xr:uid="{00000000-0005-0000-0000-0000D1050000}"/>
    <cellStyle name="SAPBEXHLevel0X 16" xfId="1493" xr:uid="{00000000-0005-0000-0000-0000D2050000}"/>
    <cellStyle name="SAPBEXHLevel0X 17" xfId="1494" xr:uid="{00000000-0005-0000-0000-0000D3050000}"/>
    <cellStyle name="SAPBEXHLevel0X 18" xfId="1495" xr:uid="{00000000-0005-0000-0000-0000D4050000}"/>
    <cellStyle name="SAPBEXHLevel0X 2" xfId="1496" xr:uid="{00000000-0005-0000-0000-0000D5050000}"/>
    <cellStyle name="SAPBEXHLevel0X 3" xfId="1497" xr:uid="{00000000-0005-0000-0000-0000D6050000}"/>
    <cellStyle name="SAPBEXHLevel0X 4" xfId="1498" xr:uid="{00000000-0005-0000-0000-0000D7050000}"/>
    <cellStyle name="SAPBEXHLevel0X 5" xfId="1499" xr:uid="{00000000-0005-0000-0000-0000D8050000}"/>
    <cellStyle name="SAPBEXHLevel0X 6" xfId="1500" xr:uid="{00000000-0005-0000-0000-0000D9050000}"/>
    <cellStyle name="SAPBEXHLevel0X 7" xfId="1501" xr:uid="{00000000-0005-0000-0000-0000DA050000}"/>
    <cellStyle name="SAPBEXHLevel0X 8" xfId="1502" xr:uid="{00000000-0005-0000-0000-0000DB050000}"/>
    <cellStyle name="SAPBEXHLevel0X 9" xfId="1503" xr:uid="{00000000-0005-0000-0000-0000DC050000}"/>
    <cellStyle name="SAPBEXHLevel0X_1_FS10_10.1_เงินให้กู้ยืมและเงินให้กู้ยืม_Q254_2" xfId="1504" xr:uid="{00000000-0005-0000-0000-0000DD050000}"/>
    <cellStyle name="SAPBEXHLevel1" xfId="1505" xr:uid="{00000000-0005-0000-0000-0000DE050000}"/>
    <cellStyle name="SAPBEXHLevel1 10" xfId="1506" xr:uid="{00000000-0005-0000-0000-0000DF050000}"/>
    <cellStyle name="SAPBEXHLevel1 11" xfId="1507" xr:uid="{00000000-0005-0000-0000-0000E0050000}"/>
    <cellStyle name="SAPBEXHLevel1 12" xfId="1508" xr:uid="{00000000-0005-0000-0000-0000E1050000}"/>
    <cellStyle name="SAPBEXHLevel1 13" xfId="1509" xr:uid="{00000000-0005-0000-0000-0000E2050000}"/>
    <cellStyle name="SAPBEXHLevel1 14" xfId="1510" xr:uid="{00000000-0005-0000-0000-0000E3050000}"/>
    <cellStyle name="SAPBEXHLevel1 15" xfId="1511" xr:uid="{00000000-0005-0000-0000-0000E4050000}"/>
    <cellStyle name="SAPBEXHLevel1 16" xfId="1512" xr:uid="{00000000-0005-0000-0000-0000E5050000}"/>
    <cellStyle name="SAPBEXHLevel1 17" xfId="1513" xr:uid="{00000000-0005-0000-0000-0000E6050000}"/>
    <cellStyle name="SAPBEXHLevel1 18" xfId="1514" xr:uid="{00000000-0005-0000-0000-0000E7050000}"/>
    <cellStyle name="SAPBEXHLevel1 2" xfId="1515" xr:uid="{00000000-0005-0000-0000-0000E8050000}"/>
    <cellStyle name="SAPBEXHLevel1 3" xfId="1516" xr:uid="{00000000-0005-0000-0000-0000E9050000}"/>
    <cellStyle name="SAPBEXHLevel1 4" xfId="1517" xr:uid="{00000000-0005-0000-0000-0000EA050000}"/>
    <cellStyle name="SAPBEXHLevel1 5" xfId="1518" xr:uid="{00000000-0005-0000-0000-0000EB050000}"/>
    <cellStyle name="SAPBEXHLevel1 6" xfId="1519" xr:uid="{00000000-0005-0000-0000-0000EC050000}"/>
    <cellStyle name="SAPBEXHLevel1 7" xfId="1520" xr:uid="{00000000-0005-0000-0000-0000ED050000}"/>
    <cellStyle name="SAPBEXHLevel1 8" xfId="1521" xr:uid="{00000000-0005-0000-0000-0000EE050000}"/>
    <cellStyle name="SAPBEXHLevel1 9" xfId="1522" xr:uid="{00000000-0005-0000-0000-0000EF050000}"/>
    <cellStyle name="SAPBEXHLevel1_1_FS10_10.1_เงินให้กู้ยืมและเงินให้กู้ยืม_Q254_2" xfId="1523" xr:uid="{00000000-0005-0000-0000-0000F0050000}"/>
    <cellStyle name="SAPBEXHLevel1X" xfId="1524" xr:uid="{00000000-0005-0000-0000-0000F1050000}"/>
    <cellStyle name="SAPBEXHLevel1X 10" xfId="1525" xr:uid="{00000000-0005-0000-0000-0000F2050000}"/>
    <cellStyle name="SAPBEXHLevel1X 11" xfId="1526" xr:uid="{00000000-0005-0000-0000-0000F3050000}"/>
    <cellStyle name="SAPBEXHLevel1X 12" xfId="1527" xr:uid="{00000000-0005-0000-0000-0000F4050000}"/>
    <cellStyle name="SAPBEXHLevel1X 13" xfId="1528" xr:uid="{00000000-0005-0000-0000-0000F5050000}"/>
    <cellStyle name="SAPBEXHLevel1X 14" xfId="1529" xr:uid="{00000000-0005-0000-0000-0000F6050000}"/>
    <cellStyle name="SAPBEXHLevel1X 15" xfId="1530" xr:uid="{00000000-0005-0000-0000-0000F7050000}"/>
    <cellStyle name="SAPBEXHLevel1X 16" xfId="1531" xr:uid="{00000000-0005-0000-0000-0000F8050000}"/>
    <cellStyle name="SAPBEXHLevel1X 17" xfId="1532" xr:uid="{00000000-0005-0000-0000-0000F9050000}"/>
    <cellStyle name="SAPBEXHLevel1X 18" xfId="1533" xr:uid="{00000000-0005-0000-0000-0000FA050000}"/>
    <cellStyle name="SAPBEXHLevel1X 2" xfId="1534" xr:uid="{00000000-0005-0000-0000-0000FB050000}"/>
    <cellStyle name="SAPBEXHLevel1X 3" xfId="1535" xr:uid="{00000000-0005-0000-0000-0000FC050000}"/>
    <cellStyle name="SAPBEXHLevel1X 4" xfId="1536" xr:uid="{00000000-0005-0000-0000-0000FD050000}"/>
    <cellStyle name="SAPBEXHLevel1X 5" xfId="1537" xr:uid="{00000000-0005-0000-0000-0000FE050000}"/>
    <cellStyle name="SAPBEXHLevel1X 6" xfId="1538" xr:uid="{00000000-0005-0000-0000-0000FF050000}"/>
    <cellStyle name="SAPBEXHLevel1X 7" xfId="1539" xr:uid="{00000000-0005-0000-0000-000000060000}"/>
    <cellStyle name="SAPBEXHLevel1X 8" xfId="1540" xr:uid="{00000000-0005-0000-0000-000001060000}"/>
    <cellStyle name="SAPBEXHLevel1X 9" xfId="1541" xr:uid="{00000000-0005-0000-0000-000002060000}"/>
    <cellStyle name="SAPBEXHLevel1X_1_FS10_10.1_เงินให้กู้ยืมและเงินให้กู้ยืม_Q254_2" xfId="1542" xr:uid="{00000000-0005-0000-0000-000003060000}"/>
    <cellStyle name="SAPBEXHLevel2" xfId="1543" xr:uid="{00000000-0005-0000-0000-000004060000}"/>
    <cellStyle name="SAPBEXHLevel2 10" xfId="1544" xr:uid="{00000000-0005-0000-0000-000005060000}"/>
    <cellStyle name="SAPBEXHLevel2 11" xfId="1545" xr:uid="{00000000-0005-0000-0000-000006060000}"/>
    <cellStyle name="SAPBEXHLevel2 12" xfId="1546" xr:uid="{00000000-0005-0000-0000-000007060000}"/>
    <cellStyle name="SAPBEXHLevel2 13" xfId="1547" xr:uid="{00000000-0005-0000-0000-000008060000}"/>
    <cellStyle name="SAPBEXHLevel2 14" xfId="1548" xr:uid="{00000000-0005-0000-0000-000009060000}"/>
    <cellStyle name="SAPBEXHLevel2 15" xfId="1549" xr:uid="{00000000-0005-0000-0000-00000A060000}"/>
    <cellStyle name="SAPBEXHLevel2 16" xfId="1550" xr:uid="{00000000-0005-0000-0000-00000B060000}"/>
    <cellStyle name="SAPBEXHLevel2 17" xfId="1551" xr:uid="{00000000-0005-0000-0000-00000C060000}"/>
    <cellStyle name="SAPBEXHLevel2 18" xfId="1552" xr:uid="{00000000-0005-0000-0000-00000D060000}"/>
    <cellStyle name="SAPBEXHLevel2 2" xfId="1553" xr:uid="{00000000-0005-0000-0000-00000E060000}"/>
    <cellStyle name="SAPBEXHLevel2 3" xfId="1554" xr:uid="{00000000-0005-0000-0000-00000F060000}"/>
    <cellStyle name="SAPBEXHLevel2 4" xfId="1555" xr:uid="{00000000-0005-0000-0000-000010060000}"/>
    <cellStyle name="SAPBEXHLevel2 5" xfId="1556" xr:uid="{00000000-0005-0000-0000-000011060000}"/>
    <cellStyle name="SAPBEXHLevel2 6" xfId="1557" xr:uid="{00000000-0005-0000-0000-000012060000}"/>
    <cellStyle name="SAPBEXHLevel2 7" xfId="1558" xr:uid="{00000000-0005-0000-0000-000013060000}"/>
    <cellStyle name="SAPBEXHLevel2 8" xfId="1559" xr:uid="{00000000-0005-0000-0000-000014060000}"/>
    <cellStyle name="SAPBEXHLevel2 9" xfId="1560" xr:uid="{00000000-0005-0000-0000-000015060000}"/>
    <cellStyle name="SAPBEXHLevel2_1_FS10_10.1_เงินให้กู้ยืมและเงินให้กู้ยืม_Q254_2" xfId="1561" xr:uid="{00000000-0005-0000-0000-000016060000}"/>
    <cellStyle name="SAPBEXHLevel2X" xfId="1562" xr:uid="{00000000-0005-0000-0000-000017060000}"/>
    <cellStyle name="SAPBEXHLevel2X 10" xfId="1563" xr:uid="{00000000-0005-0000-0000-000018060000}"/>
    <cellStyle name="SAPBEXHLevel2X 11" xfId="1564" xr:uid="{00000000-0005-0000-0000-000019060000}"/>
    <cellStyle name="SAPBEXHLevel2X 12" xfId="1565" xr:uid="{00000000-0005-0000-0000-00001A060000}"/>
    <cellStyle name="SAPBEXHLevel2X 13" xfId="1566" xr:uid="{00000000-0005-0000-0000-00001B060000}"/>
    <cellStyle name="SAPBEXHLevel2X 14" xfId="1567" xr:uid="{00000000-0005-0000-0000-00001C060000}"/>
    <cellStyle name="SAPBEXHLevel2X 15" xfId="1568" xr:uid="{00000000-0005-0000-0000-00001D060000}"/>
    <cellStyle name="SAPBEXHLevel2X 16" xfId="1569" xr:uid="{00000000-0005-0000-0000-00001E060000}"/>
    <cellStyle name="SAPBEXHLevel2X 17" xfId="1570" xr:uid="{00000000-0005-0000-0000-00001F060000}"/>
    <cellStyle name="SAPBEXHLevel2X 18" xfId="1571" xr:uid="{00000000-0005-0000-0000-000020060000}"/>
    <cellStyle name="SAPBEXHLevel2X 2" xfId="1572" xr:uid="{00000000-0005-0000-0000-000021060000}"/>
    <cellStyle name="SAPBEXHLevel2X 3" xfId="1573" xr:uid="{00000000-0005-0000-0000-000022060000}"/>
    <cellStyle name="SAPBEXHLevel2X 4" xfId="1574" xr:uid="{00000000-0005-0000-0000-000023060000}"/>
    <cellStyle name="SAPBEXHLevel2X 5" xfId="1575" xr:uid="{00000000-0005-0000-0000-000024060000}"/>
    <cellStyle name="SAPBEXHLevel2X 6" xfId="1576" xr:uid="{00000000-0005-0000-0000-000025060000}"/>
    <cellStyle name="SAPBEXHLevel2X 7" xfId="1577" xr:uid="{00000000-0005-0000-0000-000026060000}"/>
    <cellStyle name="SAPBEXHLevel2X 8" xfId="1578" xr:uid="{00000000-0005-0000-0000-000027060000}"/>
    <cellStyle name="SAPBEXHLevel2X 9" xfId="1579" xr:uid="{00000000-0005-0000-0000-000028060000}"/>
    <cellStyle name="SAPBEXHLevel2X_1_FS10_10.1_เงินให้กู้ยืมและเงินให้กู้ยืม_Q254_2" xfId="1580" xr:uid="{00000000-0005-0000-0000-000029060000}"/>
    <cellStyle name="SAPBEXHLevel3" xfId="1581" xr:uid="{00000000-0005-0000-0000-00002A060000}"/>
    <cellStyle name="SAPBEXHLevel3 10" xfId="1582" xr:uid="{00000000-0005-0000-0000-00002B060000}"/>
    <cellStyle name="SAPBEXHLevel3 11" xfId="1583" xr:uid="{00000000-0005-0000-0000-00002C060000}"/>
    <cellStyle name="SAPBEXHLevel3 12" xfId="1584" xr:uid="{00000000-0005-0000-0000-00002D060000}"/>
    <cellStyle name="SAPBEXHLevel3 13" xfId="1585" xr:uid="{00000000-0005-0000-0000-00002E060000}"/>
    <cellStyle name="SAPBEXHLevel3 14" xfId="1586" xr:uid="{00000000-0005-0000-0000-00002F060000}"/>
    <cellStyle name="SAPBEXHLevel3 15" xfId="1587" xr:uid="{00000000-0005-0000-0000-000030060000}"/>
    <cellStyle name="SAPBEXHLevel3 16" xfId="1588" xr:uid="{00000000-0005-0000-0000-000031060000}"/>
    <cellStyle name="SAPBEXHLevel3 17" xfId="1589" xr:uid="{00000000-0005-0000-0000-000032060000}"/>
    <cellStyle name="SAPBEXHLevel3 18" xfId="1590" xr:uid="{00000000-0005-0000-0000-000033060000}"/>
    <cellStyle name="SAPBEXHLevel3 2" xfId="1591" xr:uid="{00000000-0005-0000-0000-000034060000}"/>
    <cellStyle name="SAPBEXHLevel3 3" xfId="1592" xr:uid="{00000000-0005-0000-0000-000035060000}"/>
    <cellStyle name="SAPBEXHLevel3 4" xfId="1593" xr:uid="{00000000-0005-0000-0000-000036060000}"/>
    <cellStyle name="SAPBEXHLevel3 5" xfId="1594" xr:uid="{00000000-0005-0000-0000-000037060000}"/>
    <cellStyle name="SAPBEXHLevel3 6" xfId="1595" xr:uid="{00000000-0005-0000-0000-000038060000}"/>
    <cellStyle name="SAPBEXHLevel3 7" xfId="1596" xr:uid="{00000000-0005-0000-0000-000039060000}"/>
    <cellStyle name="SAPBEXHLevel3 8" xfId="1597" xr:uid="{00000000-0005-0000-0000-00003A060000}"/>
    <cellStyle name="SAPBEXHLevel3 9" xfId="1598" xr:uid="{00000000-0005-0000-0000-00003B060000}"/>
    <cellStyle name="SAPBEXHLevel3_1_FS10_10.1_เงินให้กู้ยืมและเงินให้กู้ยืม_Q254_2" xfId="1599" xr:uid="{00000000-0005-0000-0000-00003C060000}"/>
    <cellStyle name="SAPBEXHLevel3X" xfId="1600" xr:uid="{00000000-0005-0000-0000-00003D060000}"/>
    <cellStyle name="SAPBEXHLevel3X 10" xfId="1601" xr:uid="{00000000-0005-0000-0000-00003E060000}"/>
    <cellStyle name="SAPBEXHLevel3X 11" xfId="1602" xr:uid="{00000000-0005-0000-0000-00003F060000}"/>
    <cellStyle name="SAPBEXHLevel3X 12" xfId="1603" xr:uid="{00000000-0005-0000-0000-000040060000}"/>
    <cellStyle name="SAPBEXHLevel3X 13" xfId="1604" xr:uid="{00000000-0005-0000-0000-000041060000}"/>
    <cellStyle name="SAPBEXHLevel3X 14" xfId="1605" xr:uid="{00000000-0005-0000-0000-000042060000}"/>
    <cellStyle name="SAPBEXHLevel3X 15" xfId="1606" xr:uid="{00000000-0005-0000-0000-000043060000}"/>
    <cellStyle name="SAPBEXHLevel3X 16" xfId="1607" xr:uid="{00000000-0005-0000-0000-000044060000}"/>
    <cellStyle name="SAPBEXHLevel3X 17" xfId="1608" xr:uid="{00000000-0005-0000-0000-000045060000}"/>
    <cellStyle name="SAPBEXHLevel3X 18" xfId="1609" xr:uid="{00000000-0005-0000-0000-000046060000}"/>
    <cellStyle name="SAPBEXHLevel3X 2" xfId="1610" xr:uid="{00000000-0005-0000-0000-000047060000}"/>
    <cellStyle name="SAPBEXHLevel3X 3" xfId="1611" xr:uid="{00000000-0005-0000-0000-000048060000}"/>
    <cellStyle name="SAPBEXHLevel3X 4" xfId="1612" xr:uid="{00000000-0005-0000-0000-000049060000}"/>
    <cellStyle name="SAPBEXHLevel3X 5" xfId="1613" xr:uid="{00000000-0005-0000-0000-00004A060000}"/>
    <cellStyle name="SAPBEXHLevel3X 6" xfId="1614" xr:uid="{00000000-0005-0000-0000-00004B060000}"/>
    <cellStyle name="SAPBEXHLevel3X 7" xfId="1615" xr:uid="{00000000-0005-0000-0000-00004C060000}"/>
    <cellStyle name="SAPBEXHLevel3X 8" xfId="1616" xr:uid="{00000000-0005-0000-0000-00004D060000}"/>
    <cellStyle name="SAPBEXHLevel3X 9" xfId="1617" xr:uid="{00000000-0005-0000-0000-00004E060000}"/>
    <cellStyle name="SAPBEXHLevel3X_1_FS10_10.1_เงินให้กู้ยืมและเงินให้กู้ยืม_Q254_2" xfId="1618" xr:uid="{00000000-0005-0000-0000-00004F060000}"/>
    <cellStyle name="SAPBEXresData" xfId="1619" xr:uid="{00000000-0005-0000-0000-000050060000}"/>
    <cellStyle name="SAPBEXresDataEmph" xfId="1620" xr:uid="{00000000-0005-0000-0000-000051060000}"/>
    <cellStyle name="SAPBEXresItem" xfId="1621" xr:uid="{00000000-0005-0000-0000-000052060000}"/>
    <cellStyle name="SAPBEXresItemX" xfId="1622" xr:uid="{00000000-0005-0000-0000-000053060000}"/>
    <cellStyle name="SAPBEXstdData" xfId="1623" xr:uid="{00000000-0005-0000-0000-000054060000}"/>
    <cellStyle name="SAPBEXstdDataEmph" xfId="1624" xr:uid="{00000000-0005-0000-0000-000055060000}"/>
    <cellStyle name="SAPBEXstdItem" xfId="1625" xr:uid="{00000000-0005-0000-0000-000056060000}"/>
    <cellStyle name="SAPBEXstdItem 10" xfId="1626" xr:uid="{00000000-0005-0000-0000-000057060000}"/>
    <cellStyle name="SAPBEXstdItem 11" xfId="1627" xr:uid="{00000000-0005-0000-0000-000058060000}"/>
    <cellStyle name="SAPBEXstdItem 12" xfId="1628" xr:uid="{00000000-0005-0000-0000-000059060000}"/>
    <cellStyle name="SAPBEXstdItem 13" xfId="1629" xr:uid="{00000000-0005-0000-0000-00005A060000}"/>
    <cellStyle name="SAPBEXstdItem 14" xfId="1630" xr:uid="{00000000-0005-0000-0000-00005B060000}"/>
    <cellStyle name="SAPBEXstdItem 15" xfId="1631" xr:uid="{00000000-0005-0000-0000-00005C060000}"/>
    <cellStyle name="SAPBEXstdItem 16" xfId="1632" xr:uid="{00000000-0005-0000-0000-00005D060000}"/>
    <cellStyle name="SAPBEXstdItem 17" xfId="1633" xr:uid="{00000000-0005-0000-0000-00005E060000}"/>
    <cellStyle name="SAPBEXstdItem 18" xfId="1634" xr:uid="{00000000-0005-0000-0000-00005F060000}"/>
    <cellStyle name="SAPBEXstdItem 2" xfId="1635" xr:uid="{00000000-0005-0000-0000-000060060000}"/>
    <cellStyle name="SAPBEXstdItem 3" xfId="1636" xr:uid="{00000000-0005-0000-0000-000061060000}"/>
    <cellStyle name="SAPBEXstdItem 4" xfId="1637" xr:uid="{00000000-0005-0000-0000-000062060000}"/>
    <cellStyle name="SAPBEXstdItem 5" xfId="1638" xr:uid="{00000000-0005-0000-0000-000063060000}"/>
    <cellStyle name="SAPBEXstdItem 6" xfId="1639" xr:uid="{00000000-0005-0000-0000-000064060000}"/>
    <cellStyle name="SAPBEXstdItem 7" xfId="1640" xr:uid="{00000000-0005-0000-0000-000065060000}"/>
    <cellStyle name="SAPBEXstdItem 8" xfId="1641" xr:uid="{00000000-0005-0000-0000-000066060000}"/>
    <cellStyle name="SAPBEXstdItem 9" xfId="1642" xr:uid="{00000000-0005-0000-0000-000067060000}"/>
    <cellStyle name="SAPBEXstdItem_1_FS10_10.1_เงินให้กู้ยืมและเงินให้กู้ยืม_Q254_2" xfId="1643" xr:uid="{00000000-0005-0000-0000-000068060000}"/>
    <cellStyle name="SAPBEXstdItemX" xfId="1644" xr:uid="{00000000-0005-0000-0000-000069060000}"/>
    <cellStyle name="SAPBEXstdItemX 10" xfId="1645" xr:uid="{00000000-0005-0000-0000-00006A060000}"/>
    <cellStyle name="SAPBEXstdItemX 11" xfId="1646" xr:uid="{00000000-0005-0000-0000-00006B060000}"/>
    <cellStyle name="SAPBEXstdItemX 12" xfId="1647" xr:uid="{00000000-0005-0000-0000-00006C060000}"/>
    <cellStyle name="SAPBEXstdItemX 13" xfId="1648" xr:uid="{00000000-0005-0000-0000-00006D060000}"/>
    <cellStyle name="SAPBEXstdItemX 14" xfId="1649" xr:uid="{00000000-0005-0000-0000-00006E060000}"/>
    <cellStyle name="SAPBEXstdItemX 15" xfId="1650" xr:uid="{00000000-0005-0000-0000-00006F060000}"/>
    <cellStyle name="SAPBEXstdItemX 16" xfId="1651" xr:uid="{00000000-0005-0000-0000-000070060000}"/>
    <cellStyle name="SAPBEXstdItemX 17" xfId="1652" xr:uid="{00000000-0005-0000-0000-000071060000}"/>
    <cellStyle name="SAPBEXstdItemX 18" xfId="1653" xr:uid="{00000000-0005-0000-0000-000072060000}"/>
    <cellStyle name="SAPBEXstdItemX 2" xfId="1654" xr:uid="{00000000-0005-0000-0000-000073060000}"/>
    <cellStyle name="SAPBEXstdItemX 3" xfId="1655" xr:uid="{00000000-0005-0000-0000-000074060000}"/>
    <cellStyle name="SAPBEXstdItemX 4" xfId="1656" xr:uid="{00000000-0005-0000-0000-000075060000}"/>
    <cellStyle name="SAPBEXstdItemX 5" xfId="1657" xr:uid="{00000000-0005-0000-0000-000076060000}"/>
    <cellStyle name="SAPBEXstdItemX 6" xfId="1658" xr:uid="{00000000-0005-0000-0000-000077060000}"/>
    <cellStyle name="SAPBEXstdItemX 7" xfId="1659" xr:uid="{00000000-0005-0000-0000-000078060000}"/>
    <cellStyle name="SAPBEXstdItemX 8" xfId="1660" xr:uid="{00000000-0005-0000-0000-000079060000}"/>
    <cellStyle name="SAPBEXstdItemX 9" xfId="1661" xr:uid="{00000000-0005-0000-0000-00007A060000}"/>
    <cellStyle name="SAPBEXstdItemX_1_FS10_10.1_เงินให้กู้ยืมและเงินให้กู้ยืม_Q254_2" xfId="1662" xr:uid="{00000000-0005-0000-0000-00007B060000}"/>
    <cellStyle name="SAPBEXtitle" xfId="1663" xr:uid="{00000000-0005-0000-0000-00007C060000}"/>
    <cellStyle name="SAPBEXtitle 10" xfId="1664" xr:uid="{00000000-0005-0000-0000-00007D060000}"/>
    <cellStyle name="SAPBEXtitle 11" xfId="1665" xr:uid="{00000000-0005-0000-0000-00007E060000}"/>
    <cellStyle name="SAPBEXtitle 12" xfId="1666" xr:uid="{00000000-0005-0000-0000-00007F060000}"/>
    <cellStyle name="SAPBEXtitle 13" xfId="1667" xr:uid="{00000000-0005-0000-0000-000080060000}"/>
    <cellStyle name="SAPBEXtitle 14" xfId="1668" xr:uid="{00000000-0005-0000-0000-000081060000}"/>
    <cellStyle name="SAPBEXtitle 15" xfId="1669" xr:uid="{00000000-0005-0000-0000-000082060000}"/>
    <cellStyle name="SAPBEXtitle 16" xfId="1670" xr:uid="{00000000-0005-0000-0000-000083060000}"/>
    <cellStyle name="SAPBEXtitle 17" xfId="1671" xr:uid="{00000000-0005-0000-0000-000084060000}"/>
    <cellStyle name="SAPBEXtitle 18" xfId="1672" xr:uid="{00000000-0005-0000-0000-000085060000}"/>
    <cellStyle name="SAPBEXtitle 2" xfId="1673" xr:uid="{00000000-0005-0000-0000-000086060000}"/>
    <cellStyle name="SAPBEXtitle 3" xfId="1674" xr:uid="{00000000-0005-0000-0000-000087060000}"/>
    <cellStyle name="SAPBEXtitle 4" xfId="1675" xr:uid="{00000000-0005-0000-0000-000088060000}"/>
    <cellStyle name="SAPBEXtitle 5" xfId="1676" xr:uid="{00000000-0005-0000-0000-000089060000}"/>
    <cellStyle name="SAPBEXtitle 6" xfId="1677" xr:uid="{00000000-0005-0000-0000-00008A060000}"/>
    <cellStyle name="SAPBEXtitle 7" xfId="1678" xr:uid="{00000000-0005-0000-0000-00008B060000}"/>
    <cellStyle name="SAPBEXtitle 8" xfId="1679" xr:uid="{00000000-0005-0000-0000-00008C060000}"/>
    <cellStyle name="SAPBEXtitle 9" xfId="1680" xr:uid="{00000000-0005-0000-0000-00008D060000}"/>
    <cellStyle name="SAPBEXtitle_1_FS10_10.1_เงินให้กู้ยืมและเงินให้กู้ยืม_Q254_2" xfId="1681" xr:uid="{00000000-0005-0000-0000-00008E060000}"/>
    <cellStyle name="SAPBEXundefined" xfId="1682" xr:uid="{00000000-0005-0000-0000-00008F060000}"/>
    <cellStyle name="Section" xfId="1683" xr:uid="{00000000-0005-0000-0000-000090060000}"/>
    <cellStyle name="Section 2" xfId="1684" xr:uid="{00000000-0005-0000-0000-000091060000}"/>
    <cellStyle name="Style 1" xfId="1685" xr:uid="{00000000-0005-0000-0000-000092060000}"/>
    <cellStyle name="Style 1 10" xfId="1686" xr:uid="{00000000-0005-0000-0000-000093060000}"/>
    <cellStyle name="Style 1 2" xfId="1687" xr:uid="{00000000-0005-0000-0000-000094060000}"/>
    <cellStyle name="Style 1 3" xfId="1688" xr:uid="{00000000-0005-0000-0000-000095060000}"/>
    <cellStyle name="Style 1 4" xfId="1689" xr:uid="{00000000-0005-0000-0000-000096060000}"/>
    <cellStyle name="Style 1 5" xfId="1690" xr:uid="{00000000-0005-0000-0000-000097060000}"/>
    <cellStyle name="Style 1 6" xfId="1691" xr:uid="{00000000-0005-0000-0000-000098060000}"/>
    <cellStyle name="Style 1 7" xfId="1692" xr:uid="{00000000-0005-0000-0000-000099060000}"/>
    <cellStyle name="Style 1 8" xfId="1693" xr:uid="{00000000-0005-0000-0000-00009A060000}"/>
    <cellStyle name="Style 1 9" xfId="1694" xr:uid="{00000000-0005-0000-0000-00009B060000}"/>
    <cellStyle name="Title 2" xfId="1695" xr:uid="{00000000-0005-0000-0000-00009C060000}"/>
    <cellStyle name="Title 2 2" xfId="1696" xr:uid="{00000000-0005-0000-0000-00009D060000}"/>
    <cellStyle name="Title 3" xfId="1697" xr:uid="{00000000-0005-0000-0000-00009E060000}"/>
    <cellStyle name="Title 4" xfId="1698" xr:uid="{00000000-0005-0000-0000-00009F060000}"/>
    <cellStyle name="Title 5" xfId="1699" xr:uid="{00000000-0005-0000-0000-0000A0060000}"/>
    <cellStyle name="Total 2" xfId="1700" xr:uid="{00000000-0005-0000-0000-0000A1060000}"/>
    <cellStyle name="Total 2 2" xfId="1701" xr:uid="{00000000-0005-0000-0000-0000A2060000}"/>
    <cellStyle name="Total 3" xfId="1702" xr:uid="{00000000-0005-0000-0000-0000A3060000}"/>
    <cellStyle name="Total 4" xfId="1703" xr:uid="{00000000-0005-0000-0000-0000A4060000}"/>
    <cellStyle name="Total 5" xfId="1704" xr:uid="{00000000-0005-0000-0000-0000A5060000}"/>
    <cellStyle name="Warning Text 2" xfId="1705" xr:uid="{00000000-0005-0000-0000-0000A6060000}"/>
    <cellStyle name="Warning Text 2 2" xfId="1706" xr:uid="{00000000-0005-0000-0000-0000A7060000}"/>
    <cellStyle name="Warning Text 3" xfId="1707" xr:uid="{00000000-0005-0000-0000-0000A8060000}"/>
    <cellStyle name="Warning Text 4" xfId="1708" xr:uid="{00000000-0005-0000-0000-0000A9060000}"/>
    <cellStyle name="Warning Text 5" xfId="1709" xr:uid="{00000000-0005-0000-0000-0000AA060000}"/>
    <cellStyle name="Обычный" xfId="0" builtinId="0"/>
    <cellStyle name="Обычный 2" xfId="1710" xr:uid="{00000000-0005-0000-0000-0000AC060000}"/>
    <cellStyle name="Обычный 3" xfId="1711" xr:uid="{00000000-0005-0000-0000-0000AD060000}"/>
    <cellStyle name="Примечание 2" xfId="1712" xr:uid="{00000000-0005-0000-0000-0000AE060000}"/>
    <cellStyle name="Примечание 3" xfId="1713" xr:uid="{00000000-0005-0000-0000-0000AF060000}"/>
    <cellStyle name="Процентный" xfId="2" builtinId="5"/>
    <cellStyle name="Стиль 1" xfId="1714" xr:uid="{00000000-0005-0000-0000-0000B1060000}"/>
    <cellStyle name="Финансовый" xfId="1" builtinId="3"/>
    <cellStyle name="Финансовый [0] 2" xfId="1715" xr:uid="{00000000-0005-0000-0000-0000B3060000}"/>
    <cellStyle name="Финансовый 2" xfId="1716" xr:uid="{00000000-0005-0000-0000-0000B4060000}"/>
    <cellStyle name="เครื่องหมายจุลภาค [0]_defertax46q146" xfId="1717" xr:uid="{00000000-0005-0000-0000-0000B5060000}"/>
    <cellStyle name="เครื่องหมายจุลภาค 10" xfId="1718" xr:uid="{00000000-0005-0000-0000-0000B6060000}"/>
    <cellStyle name="เครื่องหมายจุลภาค 10 2" xfId="1719" xr:uid="{00000000-0005-0000-0000-0000B7060000}"/>
    <cellStyle name="เครื่องหมายจุลภาค 11" xfId="1720" xr:uid="{00000000-0005-0000-0000-0000B8060000}"/>
    <cellStyle name="เครื่องหมายจุลภาค 11 2" xfId="1721" xr:uid="{00000000-0005-0000-0000-0000B9060000}"/>
    <cellStyle name="เครื่องหมายจุลภาค 12" xfId="1722" xr:uid="{00000000-0005-0000-0000-0000BA060000}"/>
    <cellStyle name="เครื่องหมายจุลภาค 12 2" xfId="1723" xr:uid="{00000000-0005-0000-0000-0000BB060000}"/>
    <cellStyle name="เครื่องหมายจุลภาค 2" xfId="1724" xr:uid="{00000000-0005-0000-0000-0000BC060000}"/>
    <cellStyle name="เครื่องหมายจุลภาค 2 2" xfId="1725" xr:uid="{00000000-0005-0000-0000-0000BD060000}"/>
    <cellStyle name="เครื่องหมายจุลภาค 2 2 2" xfId="1726" xr:uid="{00000000-0005-0000-0000-0000BE060000}"/>
    <cellStyle name="เครื่องหมายจุลภาค 2 2 3" xfId="1727" xr:uid="{00000000-0005-0000-0000-0000BF060000}"/>
    <cellStyle name="เครื่องหมายจุลภาค 2 2 4" xfId="1728" xr:uid="{00000000-0005-0000-0000-0000C0060000}"/>
    <cellStyle name="เครื่องหมายจุลภาค 2 3" xfId="1729" xr:uid="{00000000-0005-0000-0000-0000C1060000}"/>
    <cellStyle name="เครื่องหมายจุลภาค 2 3 2" xfId="1730" xr:uid="{00000000-0005-0000-0000-0000C2060000}"/>
    <cellStyle name="เครื่องหมายจุลภาค 2 3 3" xfId="1731" xr:uid="{00000000-0005-0000-0000-0000C3060000}"/>
    <cellStyle name="เครื่องหมายจุลภาค 2 4" xfId="1732" xr:uid="{00000000-0005-0000-0000-0000C4060000}"/>
    <cellStyle name="เครื่องหมายจุลภาค 2 4 2" xfId="1733" xr:uid="{00000000-0005-0000-0000-0000C5060000}"/>
    <cellStyle name="เครื่องหมายจุลภาค 2 5" xfId="1734" xr:uid="{00000000-0005-0000-0000-0000C6060000}"/>
    <cellStyle name="เครื่องหมายจุลภาค 2 6" xfId="1735" xr:uid="{00000000-0005-0000-0000-0000C7060000}"/>
    <cellStyle name="เครื่องหมายจุลภาค 2 7" xfId="1736" xr:uid="{00000000-0005-0000-0000-0000C8060000}"/>
    <cellStyle name="เครื่องหมายจุลภาค 3" xfId="1737" xr:uid="{00000000-0005-0000-0000-0000C9060000}"/>
    <cellStyle name="เครื่องหมายจุลภาค 3 2" xfId="1738" xr:uid="{00000000-0005-0000-0000-0000CA060000}"/>
    <cellStyle name="เครื่องหมายจุลภาค 3 2 2" xfId="1739" xr:uid="{00000000-0005-0000-0000-0000CB060000}"/>
    <cellStyle name="เครื่องหมายจุลภาค 3 2 2 2" xfId="1740" xr:uid="{00000000-0005-0000-0000-0000CC060000}"/>
    <cellStyle name="เครื่องหมายจุลภาค 3 2 3" xfId="1741" xr:uid="{00000000-0005-0000-0000-0000CD060000}"/>
    <cellStyle name="เครื่องหมายจุลภาค 3 2 4" xfId="1742" xr:uid="{00000000-0005-0000-0000-0000CE060000}"/>
    <cellStyle name="เครื่องหมายจุลภาค 3 3" xfId="1743" xr:uid="{00000000-0005-0000-0000-0000CF060000}"/>
    <cellStyle name="เครื่องหมายจุลภาค 3 3 2" xfId="1744" xr:uid="{00000000-0005-0000-0000-0000D0060000}"/>
    <cellStyle name="เครื่องหมายจุลภาค 3 3 2 2" xfId="1745" xr:uid="{00000000-0005-0000-0000-0000D1060000}"/>
    <cellStyle name="เครื่องหมายจุลภาค 3 3 3" xfId="1746" xr:uid="{00000000-0005-0000-0000-0000D2060000}"/>
    <cellStyle name="เครื่องหมายจุลภาค 3 4" xfId="1747" xr:uid="{00000000-0005-0000-0000-0000D3060000}"/>
    <cellStyle name="เครื่องหมายจุลภาค 3 4 2" xfId="1748" xr:uid="{00000000-0005-0000-0000-0000D4060000}"/>
    <cellStyle name="เครื่องหมายจุลภาค 3 5" xfId="1749" xr:uid="{00000000-0005-0000-0000-0000D5060000}"/>
    <cellStyle name="เครื่องหมายจุลภาค 3 6" xfId="1750" xr:uid="{00000000-0005-0000-0000-0000D6060000}"/>
    <cellStyle name="เครื่องหมายจุลภาค 4" xfId="1751" xr:uid="{00000000-0005-0000-0000-0000D7060000}"/>
    <cellStyle name="เครื่องหมายจุลภาค 4 2" xfId="1752" xr:uid="{00000000-0005-0000-0000-0000D8060000}"/>
    <cellStyle name="เครื่องหมายจุลภาค 5" xfId="1753" xr:uid="{00000000-0005-0000-0000-0000D9060000}"/>
    <cellStyle name="เครื่องหมายจุลภาค 5 2" xfId="1754" xr:uid="{00000000-0005-0000-0000-0000DA060000}"/>
    <cellStyle name="เครื่องหมายจุลภาค 6" xfId="1755" xr:uid="{00000000-0005-0000-0000-0000DB060000}"/>
    <cellStyle name="เครื่องหมายจุลภาค 6 2" xfId="1756" xr:uid="{00000000-0005-0000-0000-0000DC060000}"/>
    <cellStyle name="เครื่องหมายจุลภาค 6 2 2" xfId="1757" xr:uid="{00000000-0005-0000-0000-0000DD060000}"/>
    <cellStyle name="เครื่องหมายจุลภาค 6 2 2 2" xfId="1758" xr:uid="{00000000-0005-0000-0000-0000DE060000}"/>
    <cellStyle name="เครื่องหมายจุลภาค 6 2 3" xfId="1759" xr:uid="{00000000-0005-0000-0000-0000DF060000}"/>
    <cellStyle name="เครื่องหมายจุลภาค 6 3" xfId="1760" xr:uid="{00000000-0005-0000-0000-0000E0060000}"/>
    <cellStyle name="เครื่องหมายจุลภาค 6 3 2" xfId="1761" xr:uid="{00000000-0005-0000-0000-0000E1060000}"/>
    <cellStyle name="เครื่องหมายจุลภาค 6 4" xfId="1762" xr:uid="{00000000-0005-0000-0000-0000E2060000}"/>
    <cellStyle name="เครื่องหมายจุลภาค 7" xfId="1763" xr:uid="{00000000-0005-0000-0000-0000E3060000}"/>
    <cellStyle name="เครื่องหมายจุลภาค 7 2" xfId="1764" xr:uid="{00000000-0005-0000-0000-0000E4060000}"/>
    <cellStyle name="เครื่องหมายจุลภาค 8" xfId="1765" xr:uid="{00000000-0005-0000-0000-0000E5060000}"/>
    <cellStyle name="เครื่องหมายจุลภาค 8 2" xfId="1766" xr:uid="{00000000-0005-0000-0000-0000E6060000}"/>
    <cellStyle name="เครื่องหมายจุลภาค 9" xfId="1767" xr:uid="{00000000-0005-0000-0000-0000E7060000}"/>
    <cellStyle name="เครื่องหมายจุลภาค 9 2" xfId="1768" xr:uid="{00000000-0005-0000-0000-0000E8060000}"/>
    <cellStyle name="เครื่องหมายจุลภาค_Adt-tax" xfId="1769" xr:uid="{00000000-0005-0000-0000-0000E9060000}"/>
    <cellStyle name="เครื่องหมายสกุลเงิน [0]_CPF Q1-46" xfId="1770" xr:uid="{00000000-0005-0000-0000-0000EA060000}"/>
    <cellStyle name="เครื่องหมายสกุลเงิน_CPF Q1-46" xfId="1771" xr:uid="{00000000-0005-0000-0000-0000EB060000}"/>
    <cellStyle name="เชื่อมโยงหลายมิติ" xfId="1772" xr:uid="{00000000-0005-0000-0000-0000EC060000}"/>
    <cellStyle name="เชื่อมโยงหลายมิติ 10" xfId="1773" xr:uid="{00000000-0005-0000-0000-0000ED060000}"/>
    <cellStyle name="เชื่อมโยงหลายมิติ 11" xfId="1774" xr:uid="{00000000-0005-0000-0000-0000EE060000}"/>
    <cellStyle name="เชื่อมโยงหลายมิติ 12" xfId="1775" xr:uid="{00000000-0005-0000-0000-0000EF060000}"/>
    <cellStyle name="เชื่อมโยงหลายมิติ 13" xfId="1776" xr:uid="{00000000-0005-0000-0000-0000F0060000}"/>
    <cellStyle name="เชื่อมโยงหลายมิติ 14" xfId="1777" xr:uid="{00000000-0005-0000-0000-0000F1060000}"/>
    <cellStyle name="เชื่อมโยงหลายมิติ 15" xfId="1778" xr:uid="{00000000-0005-0000-0000-0000F2060000}"/>
    <cellStyle name="เชื่อมโยงหลายมิติ 16" xfId="1779" xr:uid="{00000000-0005-0000-0000-0000F3060000}"/>
    <cellStyle name="เชื่อมโยงหลายมิติ 17" xfId="1780" xr:uid="{00000000-0005-0000-0000-0000F4060000}"/>
    <cellStyle name="เชื่อมโยงหลายมิติ 18" xfId="1781" xr:uid="{00000000-0005-0000-0000-0000F5060000}"/>
    <cellStyle name="เชื่อมโยงหลายมิติ 19" xfId="1782" xr:uid="{00000000-0005-0000-0000-0000F6060000}"/>
    <cellStyle name="เชื่อมโยงหลายมิติ 2" xfId="1783" xr:uid="{00000000-0005-0000-0000-0000F7060000}"/>
    <cellStyle name="เชื่อมโยงหลายมิติ 2 2" xfId="1784" xr:uid="{00000000-0005-0000-0000-0000F8060000}"/>
    <cellStyle name="เชื่อมโยงหลายมิติ 20" xfId="1785" xr:uid="{00000000-0005-0000-0000-0000F9060000}"/>
    <cellStyle name="เชื่อมโยงหลายมิติ 3" xfId="1786" xr:uid="{00000000-0005-0000-0000-0000FA060000}"/>
    <cellStyle name="เชื่อมโยงหลายมิติ 3 2" xfId="1787" xr:uid="{00000000-0005-0000-0000-0000FB060000}"/>
    <cellStyle name="เชื่อมโยงหลายมิติ 4" xfId="1788" xr:uid="{00000000-0005-0000-0000-0000FC060000}"/>
    <cellStyle name="เชื่อมโยงหลายมิติ 5" xfId="1789" xr:uid="{00000000-0005-0000-0000-0000FD060000}"/>
    <cellStyle name="เชื่อมโยงหลายมิติ 6" xfId="1790" xr:uid="{00000000-0005-0000-0000-0000FE060000}"/>
    <cellStyle name="เชื่อมโยงหลายมิติ 7" xfId="1791" xr:uid="{00000000-0005-0000-0000-0000FF060000}"/>
    <cellStyle name="เชื่อมโยงหลายมิติ 8" xfId="1792" xr:uid="{00000000-0005-0000-0000-000000070000}"/>
    <cellStyle name="เชื่อมโยงหลายมิติ 9" xfId="1793" xr:uid="{00000000-0005-0000-0000-000001070000}"/>
    <cellStyle name="เชื่อมโยงหลายมิติ_1_FS10_10.1_เงินให้กู้ยืมและเงินให้กู้ยืม_Q254_2" xfId="1794" xr:uid="{00000000-0005-0000-0000-000002070000}"/>
    <cellStyle name="เซลล์ตรวจสอบ" xfId="1795" xr:uid="{00000000-0005-0000-0000-000003070000}"/>
    <cellStyle name="เซลล์ตรวจสอบ 2" xfId="1796" xr:uid="{00000000-0005-0000-0000-000004070000}"/>
    <cellStyle name="เซลล์ตรวจสอบ 2 2" xfId="1797" xr:uid="{00000000-0005-0000-0000-000005070000}"/>
    <cellStyle name="เซลล์ที่มีการเชื่อมโยง" xfId="1798" xr:uid="{00000000-0005-0000-0000-000006070000}"/>
    <cellStyle name="เซลล์ที่มีการเชื่อมโยง 2" xfId="1799" xr:uid="{00000000-0005-0000-0000-000007070000}"/>
    <cellStyle name="เซลล์ที่มีการเชื่อมโยง 2 2" xfId="1800" xr:uid="{00000000-0005-0000-0000-000008070000}"/>
    <cellStyle name="เปอร์เซ็นต์ 10" xfId="1801" xr:uid="{00000000-0005-0000-0000-000009070000}"/>
    <cellStyle name="เปอร์เซ็นต์ 11" xfId="1802" xr:uid="{00000000-0005-0000-0000-00000A070000}"/>
    <cellStyle name="เปอร์เซ็นต์ 2" xfId="1803" xr:uid="{00000000-0005-0000-0000-00000B070000}"/>
    <cellStyle name="เปอร์เซ็นต์ 3" xfId="1804" xr:uid="{00000000-0005-0000-0000-00000C070000}"/>
    <cellStyle name="เปอร์เซ็นต์ 4" xfId="1805" xr:uid="{00000000-0005-0000-0000-00000D070000}"/>
    <cellStyle name="เปอร์เซ็นต์ 5" xfId="1806" xr:uid="{00000000-0005-0000-0000-00000E070000}"/>
    <cellStyle name="เปอร์เซ็นต์ 6" xfId="1807" xr:uid="{00000000-0005-0000-0000-00000F070000}"/>
    <cellStyle name="เปอร์เซ็นต์ 7" xfId="1808" xr:uid="{00000000-0005-0000-0000-000010070000}"/>
    <cellStyle name="เปอร์เซ็นต์ 8" xfId="1809" xr:uid="{00000000-0005-0000-0000-000011070000}"/>
    <cellStyle name="เปอร์เซ็นต์ 9" xfId="1810" xr:uid="{00000000-0005-0000-0000-000012070000}"/>
    <cellStyle name="แย่" xfId="1811" xr:uid="{00000000-0005-0000-0000-000013070000}"/>
    <cellStyle name="แย่ 2" xfId="1812" xr:uid="{00000000-0005-0000-0000-000014070000}"/>
    <cellStyle name="แย่ 2 2" xfId="1813" xr:uid="{00000000-0005-0000-0000-000015070000}"/>
    <cellStyle name="แสดงผล" xfId="1814" xr:uid="{00000000-0005-0000-0000-000016070000}"/>
    <cellStyle name="แสดงผล 2" xfId="1815" xr:uid="{00000000-0005-0000-0000-000017070000}"/>
    <cellStyle name="แสดงผล 2 2" xfId="1816" xr:uid="{00000000-0005-0000-0000-000018070000}"/>
    <cellStyle name="การคำนวณ" xfId="1817" xr:uid="{00000000-0005-0000-0000-000019070000}"/>
    <cellStyle name="การคำนวณ 2" xfId="1818" xr:uid="{00000000-0005-0000-0000-00001A070000}"/>
    <cellStyle name="การคำนวณ 2 2" xfId="1819" xr:uid="{00000000-0005-0000-0000-00001B070000}"/>
    <cellStyle name="ข้อความเตือน" xfId="1820" xr:uid="{00000000-0005-0000-0000-00001C070000}"/>
    <cellStyle name="ข้อความเตือน 2" xfId="1821" xr:uid="{00000000-0005-0000-0000-00001D070000}"/>
    <cellStyle name="ข้อความเตือน 2 2" xfId="1822" xr:uid="{00000000-0005-0000-0000-00001E070000}"/>
    <cellStyle name="ข้อความอธิบาย" xfId="1823" xr:uid="{00000000-0005-0000-0000-00001F070000}"/>
    <cellStyle name="ข้อความอธิบาย 2" xfId="1824" xr:uid="{00000000-0005-0000-0000-000020070000}"/>
    <cellStyle name="ข้อความอธิบาย 2 2" xfId="1825" xr:uid="{00000000-0005-0000-0000-000021070000}"/>
    <cellStyle name="ชื่อเรื่อง" xfId="1826" xr:uid="{00000000-0005-0000-0000-000022070000}"/>
    <cellStyle name="ชื่อเรื่อง 2" xfId="1827" xr:uid="{00000000-0005-0000-0000-000023070000}"/>
    <cellStyle name="ชื่อเรื่อง 2 2" xfId="1828" xr:uid="{00000000-0005-0000-0000-000024070000}"/>
    <cellStyle name="ดี" xfId="1829" xr:uid="{00000000-0005-0000-0000-000025070000}"/>
    <cellStyle name="ดี 2" xfId="1830" xr:uid="{00000000-0005-0000-0000-000026070000}"/>
    <cellStyle name="ดี 2 2" xfId="1831" xr:uid="{00000000-0005-0000-0000-000027070000}"/>
    <cellStyle name="ตามการเชื่อมโยงหลายมิติ" xfId="1832" xr:uid="{00000000-0005-0000-0000-000028070000}"/>
    <cellStyle name="ตามการเชื่อมโยงหลายมิติ 10" xfId="1833" xr:uid="{00000000-0005-0000-0000-000029070000}"/>
    <cellStyle name="ตามการเชื่อมโยงหลายมิติ 11" xfId="1834" xr:uid="{00000000-0005-0000-0000-00002A070000}"/>
    <cellStyle name="ตามการเชื่อมโยงหลายมิติ 12" xfId="1835" xr:uid="{00000000-0005-0000-0000-00002B070000}"/>
    <cellStyle name="ตามการเชื่อมโยงหลายมิติ 13" xfId="1836" xr:uid="{00000000-0005-0000-0000-00002C070000}"/>
    <cellStyle name="ตามการเชื่อมโยงหลายมิติ 14" xfId="1837" xr:uid="{00000000-0005-0000-0000-00002D070000}"/>
    <cellStyle name="ตามการเชื่อมโยงหลายมิติ 15" xfId="1838" xr:uid="{00000000-0005-0000-0000-00002E070000}"/>
    <cellStyle name="ตามการเชื่อมโยงหลายมิติ 16" xfId="1839" xr:uid="{00000000-0005-0000-0000-00002F070000}"/>
    <cellStyle name="ตามการเชื่อมโยงหลายมิติ 17" xfId="1840" xr:uid="{00000000-0005-0000-0000-000030070000}"/>
    <cellStyle name="ตามการเชื่อมโยงหลายมิติ 18" xfId="1841" xr:uid="{00000000-0005-0000-0000-000031070000}"/>
    <cellStyle name="ตามการเชื่อมโยงหลายมิติ 19" xfId="1842" xr:uid="{00000000-0005-0000-0000-000032070000}"/>
    <cellStyle name="ตามการเชื่อมโยงหลายมิติ 2" xfId="1843" xr:uid="{00000000-0005-0000-0000-000033070000}"/>
    <cellStyle name="ตามการเชื่อมโยงหลายมิติ 20" xfId="1844" xr:uid="{00000000-0005-0000-0000-000034070000}"/>
    <cellStyle name="ตามการเชื่อมโยงหลายมิติ 3" xfId="1845" xr:uid="{00000000-0005-0000-0000-000035070000}"/>
    <cellStyle name="ตามการเชื่อมโยงหลายมิติ 4" xfId="1846" xr:uid="{00000000-0005-0000-0000-000036070000}"/>
    <cellStyle name="ตามการเชื่อมโยงหลายมิติ 5" xfId="1847" xr:uid="{00000000-0005-0000-0000-000037070000}"/>
    <cellStyle name="ตามการเชื่อมโยงหลายมิติ 6" xfId="1848" xr:uid="{00000000-0005-0000-0000-000038070000}"/>
    <cellStyle name="ตามการเชื่อมโยงหลายมิติ 7" xfId="1849" xr:uid="{00000000-0005-0000-0000-000039070000}"/>
    <cellStyle name="ตามการเชื่อมโยงหลายมิติ 8" xfId="1850" xr:uid="{00000000-0005-0000-0000-00003A070000}"/>
    <cellStyle name="ตามการเชื่อมโยงหลายมิติ 9" xfId="1851" xr:uid="{00000000-0005-0000-0000-00003B070000}"/>
    <cellStyle name="ตามการเชื่อมโยงหลายมิติ_1_FS10_10.1_เงินให้กู้ยืมและเงินให้กู้ยืม_Q254_2" xfId="1852" xr:uid="{00000000-0005-0000-0000-00003C070000}"/>
    <cellStyle name="น้บะภฒ_95" xfId="1853" xr:uid="{00000000-0005-0000-0000-00003D070000}"/>
    <cellStyle name="ปกติ 10" xfId="1854" xr:uid="{00000000-0005-0000-0000-00003E070000}"/>
    <cellStyle name="ปกติ 11" xfId="1855" xr:uid="{00000000-0005-0000-0000-00003F070000}"/>
    <cellStyle name="ปกติ 12" xfId="1856" xr:uid="{00000000-0005-0000-0000-000040070000}"/>
    <cellStyle name="ปกติ 12 2" xfId="1857" xr:uid="{00000000-0005-0000-0000-000041070000}"/>
    <cellStyle name="ปกติ 12 3" xfId="1858" xr:uid="{00000000-0005-0000-0000-000042070000}"/>
    <cellStyle name="ปกติ 12 4" xfId="1859" xr:uid="{00000000-0005-0000-0000-000043070000}"/>
    <cellStyle name="ปกติ 12 5" xfId="1860" xr:uid="{00000000-0005-0000-0000-000044070000}"/>
    <cellStyle name="ปกติ 12 6" xfId="1861" xr:uid="{00000000-0005-0000-0000-000045070000}"/>
    <cellStyle name="ปกติ 12 7" xfId="1862" xr:uid="{00000000-0005-0000-0000-000046070000}"/>
    <cellStyle name="ปกติ 12 8" xfId="1863" xr:uid="{00000000-0005-0000-0000-000047070000}"/>
    <cellStyle name="ปกติ 12_4_FS4_SUP1_SUP2_เงินลงทุน_Q254" xfId="1864" xr:uid="{00000000-0005-0000-0000-000048070000}"/>
    <cellStyle name="ปกติ 13" xfId="1865" xr:uid="{00000000-0005-0000-0000-000049070000}"/>
    <cellStyle name="ปกติ 14" xfId="1866" xr:uid="{00000000-0005-0000-0000-00004A070000}"/>
    <cellStyle name="ปกติ 14 2" xfId="1867" xr:uid="{00000000-0005-0000-0000-00004B070000}"/>
    <cellStyle name="ปกติ 14 3" xfId="1868" xr:uid="{00000000-0005-0000-0000-00004C070000}"/>
    <cellStyle name="ปกติ 14 4" xfId="1869" xr:uid="{00000000-0005-0000-0000-00004D070000}"/>
    <cellStyle name="ปกติ 14 5" xfId="1870" xr:uid="{00000000-0005-0000-0000-00004E070000}"/>
    <cellStyle name="ปกติ 14 6" xfId="1871" xr:uid="{00000000-0005-0000-0000-00004F070000}"/>
    <cellStyle name="ปกติ 14 7" xfId="1872" xr:uid="{00000000-0005-0000-0000-000050070000}"/>
    <cellStyle name="ปกติ 14 8" xfId="1873" xr:uid="{00000000-0005-0000-0000-000051070000}"/>
    <cellStyle name="ปกติ 14_4_FS4_SUP1_SUP2_เงินลงทุน_Q254" xfId="1874" xr:uid="{00000000-0005-0000-0000-000052070000}"/>
    <cellStyle name="ปกติ 15" xfId="1875" xr:uid="{00000000-0005-0000-0000-000053070000}"/>
    <cellStyle name="ปกติ 16" xfId="1876" xr:uid="{00000000-0005-0000-0000-000054070000}"/>
    <cellStyle name="ปกติ 17" xfId="1877" xr:uid="{00000000-0005-0000-0000-000055070000}"/>
    <cellStyle name="ปกติ 17 2" xfId="1878" xr:uid="{00000000-0005-0000-0000-000056070000}"/>
    <cellStyle name="ปกติ 17 3" xfId="1879" xr:uid="{00000000-0005-0000-0000-000057070000}"/>
    <cellStyle name="ปกติ 17 4" xfId="1880" xr:uid="{00000000-0005-0000-0000-000058070000}"/>
    <cellStyle name="ปกติ 17 5" xfId="1881" xr:uid="{00000000-0005-0000-0000-000059070000}"/>
    <cellStyle name="ปกติ 17 6" xfId="1882" xr:uid="{00000000-0005-0000-0000-00005A070000}"/>
    <cellStyle name="ปกติ 17 7" xfId="1883" xr:uid="{00000000-0005-0000-0000-00005B070000}"/>
    <cellStyle name="ปกติ 17 8" xfId="1884" xr:uid="{00000000-0005-0000-0000-00005C070000}"/>
    <cellStyle name="ปกติ 17_4_FS4_SUP1_SUP2_เงินลงทุน_Q254" xfId="1885" xr:uid="{00000000-0005-0000-0000-00005D070000}"/>
    <cellStyle name="ปกติ 18" xfId="1886" xr:uid="{00000000-0005-0000-0000-00005E070000}"/>
    <cellStyle name="ปกติ 18 2" xfId="1887" xr:uid="{00000000-0005-0000-0000-00005F070000}"/>
    <cellStyle name="ปกติ 18 3" xfId="1888" xr:uid="{00000000-0005-0000-0000-000060070000}"/>
    <cellStyle name="ปกติ 18 4" xfId="1889" xr:uid="{00000000-0005-0000-0000-000061070000}"/>
    <cellStyle name="ปกติ 18 5" xfId="1890" xr:uid="{00000000-0005-0000-0000-000062070000}"/>
    <cellStyle name="ปกติ 18 6" xfId="1891" xr:uid="{00000000-0005-0000-0000-000063070000}"/>
    <cellStyle name="ปกติ 18 7" xfId="1892" xr:uid="{00000000-0005-0000-0000-000064070000}"/>
    <cellStyle name="ปกติ 18 8" xfId="1893" xr:uid="{00000000-0005-0000-0000-000065070000}"/>
    <cellStyle name="ปกติ 18_4_FS4_SUP1_SUP2_เงินลงทุน_Q254" xfId="1894" xr:uid="{00000000-0005-0000-0000-000066070000}"/>
    <cellStyle name="ปกติ 19" xfId="1895" xr:uid="{00000000-0005-0000-0000-000067070000}"/>
    <cellStyle name="ปกติ 2" xfId="1896" xr:uid="{00000000-0005-0000-0000-000068070000}"/>
    <cellStyle name="ปกติ 2 10" xfId="1897" xr:uid="{00000000-0005-0000-0000-000069070000}"/>
    <cellStyle name="ปกติ 2 11" xfId="1898" xr:uid="{00000000-0005-0000-0000-00006A070000}"/>
    <cellStyle name="ปกติ 2 12" xfId="1899" xr:uid="{00000000-0005-0000-0000-00006B070000}"/>
    <cellStyle name="ปกติ 2 13" xfId="1900" xr:uid="{00000000-0005-0000-0000-00006C070000}"/>
    <cellStyle name="ปกติ 2 14" xfId="1901" xr:uid="{00000000-0005-0000-0000-00006D070000}"/>
    <cellStyle name="ปกติ 2 15" xfId="1902" xr:uid="{00000000-0005-0000-0000-00006E070000}"/>
    <cellStyle name="ปกติ 2 16" xfId="1903" xr:uid="{00000000-0005-0000-0000-00006F070000}"/>
    <cellStyle name="ปกติ 2 2" xfId="1904" xr:uid="{00000000-0005-0000-0000-000070070000}"/>
    <cellStyle name="ปกติ 2 2 2" xfId="1905" xr:uid="{00000000-0005-0000-0000-000071070000}"/>
    <cellStyle name="ปกติ 2 2 3" xfId="1906" xr:uid="{00000000-0005-0000-0000-000072070000}"/>
    <cellStyle name="ปกติ 2 3" xfId="1907" xr:uid="{00000000-0005-0000-0000-000073070000}"/>
    <cellStyle name="ปกติ 2 4" xfId="1908" xr:uid="{00000000-0005-0000-0000-000074070000}"/>
    <cellStyle name="ปกติ 2 5" xfId="1909" xr:uid="{00000000-0005-0000-0000-000075070000}"/>
    <cellStyle name="ปกติ 2 6" xfId="1910" xr:uid="{00000000-0005-0000-0000-000076070000}"/>
    <cellStyle name="ปกติ 2 7" xfId="1911" xr:uid="{00000000-0005-0000-0000-000077070000}"/>
    <cellStyle name="ปกติ 2 8" xfId="1912" xr:uid="{00000000-0005-0000-0000-000078070000}"/>
    <cellStyle name="ปกติ 2 9" xfId="1913" xr:uid="{00000000-0005-0000-0000-000079070000}"/>
    <cellStyle name="ปกติ 2_1_FS10B_Q154" xfId="1914" xr:uid="{00000000-0005-0000-0000-00007A070000}"/>
    <cellStyle name="ปกติ 20" xfId="1915" xr:uid="{00000000-0005-0000-0000-00007B070000}"/>
    <cellStyle name="ปกติ 21" xfId="1916" xr:uid="{00000000-0005-0000-0000-00007C070000}"/>
    <cellStyle name="ปกติ 21 2" xfId="1917" xr:uid="{00000000-0005-0000-0000-00007D070000}"/>
    <cellStyle name="ปกติ 21 3" xfId="1918" xr:uid="{00000000-0005-0000-0000-00007E070000}"/>
    <cellStyle name="ปกติ 21 4" xfId="1919" xr:uid="{00000000-0005-0000-0000-00007F070000}"/>
    <cellStyle name="ปกติ 21 5" xfId="1920" xr:uid="{00000000-0005-0000-0000-000080070000}"/>
    <cellStyle name="ปกติ 21 6" xfId="1921" xr:uid="{00000000-0005-0000-0000-000081070000}"/>
    <cellStyle name="ปกติ 21 7" xfId="1922" xr:uid="{00000000-0005-0000-0000-000082070000}"/>
    <cellStyle name="ปกติ 21 8" xfId="1923" xr:uid="{00000000-0005-0000-0000-000083070000}"/>
    <cellStyle name="ปกติ 21_4_FS4_SUP1_SUP2_เงินลงทุน_Q254" xfId="1924" xr:uid="{00000000-0005-0000-0000-000084070000}"/>
    <cellStyle name="ปกติ 22" xfId="1925" xr:uid="{00000000-0005-0000-0000-000085070000}"/>
    <cellStyle name="ปกติ 22 2" xfId="1926" xr:uid="{00000000-0005-0000-0000-000086070000}"/>
    <cellStyle name="ปกติ 22 3" xfId="1927" xr:uid="{00000000-0005-0000-0000-000087070000}"/>
    <cellStyle name="ปกติ 22 4" xfId="1928" xr:uid="{00000000-0005-0000-0000-000088070000}"/>
    <cellStyle name="ปกติ 22 5" xfId="1929" xr:uid="{00000000-0005-0000-0000-000089070000}"/>
    <cellStyle name="ปกติ 22 6" xfId="1930" xr:uid="{00000000-0005-0000-0000-00008A070000}"/>
    <cellStyle name="ปกติ 22 7" xfId="1931" xr:uid="{00000000-0005-0000-0000-00008B070000}"/>
    <cellStyle name="ปกติ 22 8" xfId="1932" xr:uid="{00000000-0005-0000-0000-00008C070000}"/>
    <cellStyle name="ปกติ 22_4_FS4_SUP1_SUP2_เงินลงทุน_Q254" xfId="1933" xr:uid="{00000000-0005-0000-0000-00008D070000}"/>
    <cellStyle name="ปกติ 23" xfId="1934" xr:uid="{00000000-0005-0000-0000-00008E070000}"/>
    <cellStyle name="ปกติ 23 2" xfId="1935" xr:uid="{00000000-0005-0000-0000-00008F070000}"/>
    <cellStyle name="ปกติ 23 3" xfId="1936" xr:uid="{00000000-0005-0000-0000-000090070000}"/>
    <cellStyle name="ปกติ 23 4" xfId="1937" xr:uid="{00000000-0005-0000-0000-000091070000}"/>
    <cellStyle name="ปกติ 23 5" xfId="1938" xr:uid="{00000000-0005-0000-0000-000092070000}"/>
    <cellStyle name="ปกติ 23 6" xfId="1939" xr:uid="{00000000-0005-0000-0000-000093070000}"/>
    <cellStyle name="ปกติ 23 7" xfId="1940" xr:uid="{00000000-0005-0000-0000-000094070000}"/>
    <cellStyle name="ปกติ 23 8" xfId="1941" xr:uid="{00000000-0005-0000-0000-000095070000}"/>
    <cellStyle name="ปกติ 23_4_FS4_SUP1_SUP2_เงินลงทุน_Q254" xfId="1942" xr:uid="{00000000-0005-0000-0000-000096070000}"/>
    <cellStyle name="ปกติ 24" xfId="1943" xr:uid="{00000000-0005-0000-0000-000097070000}"/>
    <cellStyle name="ปกติ 24 2" xfId="1944" xr:uid="{00000000-0005-0000-0000-000098070000}"/>
    <cellStyle name="ปกติ 24 3" xfId="1945" xr:uid="{00000000-0005-0000-0000-000099070000}"/>
    <cellStyle name="ปกติ 24 4" xfId="1946" xr:uid="{00000000-0005-0000-0000-00009A070000}"/>
    <cellStyle name="ปกติ 24 5" xfId="1947" xr:uid="{00000000-0005-0000-0000-00009B070000}"/>
    <cellStyle name="ปกติ 24 6" xfId="1948" xr:uid="{00000000-0005-0000-0000-00009C070000}"/>
    <cellStyle name="ปกติ 24 7" xfId="1949" xr:uid="{00000000-0005-0000-0000-00009D070000}"/>
    <cellStyle name="ปกติ 24 8" xfId="1950" xr:uid="{00000000-0005-0000-0000-00009E070000}"/>
    <cellStyle name="ปกติ 24_4_FS4_SUP1_SUP2_เงินลงทุน_Q254" xfId="1951" xr:uid="{00000000-0005-0000-0000-00009F070000}"/>
    <cellStyle name="ปกติ 3" xfId="1952" xr:uid="{00000000-0005-0000-0000-0000A0070000}"/>
    <cellStyle name="ปกติ 3 2" xfId="1953" xr:uid="{00000000-0005-0000-0000-0000A1070000}"/>
    <cellStyle name="ปกติ 3 6" xfId="1954" xr:uid="{00000000-0005-0000-0000-0000A2070000}"/>
    <cellStyle name="ปกติ 3 7" xfId="1955" xr:uid="{00000000-0005-0000-0000-0000A3070000}"/>
    <cellStyle name="ปกติ 4" xfId="1956" xr:uid="{00000000-0005-0000-0000-0000A4070000}"/>
    <cellStyle name="ปกติ 5" xfId="1957" xr:uid="{00000000-0005-0000-0000-0000A5070000}"/>
    <cellStyle name="ปกติ 5 2" xfId="1958" xr:uid="{00000000-0005-0000-0000-0000A6070000}"/>
    <cellStyle name="ปกติ 6" xfId="1959" xr:uid="{00000000-0005-0000-0000-0000A7070000}"/>
    <cellStyle name="ปกติ 6 2" xfId="1960" xr:uid="{00000000-0005-0000-0000-0000A8070000}"/>
    <cellStyle name="ปกติ 6 3" xfId="1961" xr:uid="{00000000-0005-0000-0000-0000A9070000}"/>
    <cellStyle name="ปกติ 6 4" xfId="1962" xr:uid="{00000000-0005-0000-0000-0000AA070000}"/>
    <cellStyle name="ปกติ 6 5" xfId="1963" xr:uid="{00000000-0005-0000-0000-0000AB070000}"/>
    <cellStyle name="ปกติ 6 6" xfId="1964" xr:uid="{00000000-0005-0000-0000-0000AC070000}"/>
    <cellStyle name="ปกติ 6 7" xfId="1965" xr:uid="{00000000-0005-0000-0000-0000AD070000}"/>
    <cellStyle name="ปกติ 6 8" xfId="1966" xr:uid="{00000000-0005-0000-0000-0000AE070000}"/>
    <cellStyle name="ปกติ 6_4_FS4_SUP1_SUP2_เงินลงทุน_Q254" xfId="1967" xr:uid="{00000000-0005-0000-0000-0000AF070000}"/>
    <cellStyle name="ปกติ 7" xfId="1968" xr:uid="{00000000-0005-0000-0000-0000B0070000}"/>
    <cellStyle name="ปกติ 8" xfId="1969" xr:uid="{00000000-0005-0000-0000-0000B1070000}"/>
    <cellStyle name="ปกติ 8 2" xfId="1970" xr:uid="{00000000-0005-0000-0000-0000B2070000}"/>
    <cellStyle name="ปกติ 8 3" xfId="1971" xr:uid="{00000000-0005-0000-0000-0000B3070000}"/>
    <cellStyle name="ปกติ 8 4" xfId="1972" xr:uid="{00000000-0005-0000-0000-0000B4070000}"/>
    <cellStyle name="ปกติ 8 5" xfId="1973" xr:uid="{00000000-0005-0000-0000-0000B5070000}"/>
    <cellStyle name="ปกติ 8 6" xfId="1974" xr:uid="{00000000-0005-0000-0000-0000B6070000}"/>
    <cellStyle name="ปกติ 8 7" xfId="1975" xr:uid="{00000000-0005-0000-0000-0000B7070000}"/>
    <cellStyle name="ปกติ 8 8" xfId="1976" xr:uid="{00000000-0005-0000-0000-0000B8070000}"/>
    <cellStyle name="ปกติ 8_4_FS4_SUP1_SUP2_เงินลงทุน_Q254" xfId="1977" xr:uid="{00000000-0005-0000-0000-0000B9070000}"/>
    <cellStyle name="ปกติ 9" xfId="1978" xr:uid="{00000000-0005-0000-0000-0000BA070000}"/>
    <cellStyle name="ปกติ_02-Shrinkage report" xfId="1979" xr:uid="{00000000-0005-0000-0000-0000BB070000}"/>
    <cellStyle name="ป้อนค่า" xfId="1980" xr:uid="{00000000-0005-0000-0000-0000BC070000}"/>
    <cellStyle name="ป้อนค่า 2" xfId="1981" xr:uid="{00000000-0005-0000-0000-0000BD070000}"/>
    <cellStyle name="ป้อนค่า 2 2" xfId="1982" xr:uid="{00000000-0005-0000-0000-0000BE070000}"/>
    <cellStyle name="ปานกลาง" xfId="1983" xr:uid="{00000000-0005-0000-0000-0000BF070000}"/>
    <cellStyle name="ปานกลาง 2" xfId="1984" xr:uid="{00000000-0005-0000-0000-0000C0070000}"/>
    <cellStyle name="ปานกลาง 2 2" xfId="1985" xr:uid="{00000000-0005-0000-0000-0000C1070000}"/>
    <cellStyle name="ผลรวม" xfId="1986" xr:uid="{00000000-0005-0000-0000-0000C2070000}"/>
    <cellStyle name="ผลรวม 2" xfId="1987" xr:uid="{00000000-0005-0000-0000-0000C3070000}"/>
    <cellStyle name="ผลรวม 2 2" xfId="1988" xr:uid="{00000000-0005-0000-0000-0000C4070000}"/>
    <cellStyle name="ฤธถ [0]_95" xfId="1989" xr:uid="{00000000-0005-0000-0000-0000C5070000}"/>
    <cellStyle name="ฤธถ_95" xfId="1990" xr:uid="{00000000-0005-0000-0000-0000C6070000}"/>
    <cellStyle name="ล๋ศญ [0]_95" xfId="1991" xr:uid="{00000000-0005-0000-0000-0000C7070000}"/>
    <cellStyle name="ล๋ศญ_95" xfId="1992" xr:uid="{00000000-0005-0000-0000-0000C8070000}"/>
    <cellStyle name="ลักษณะ 1" xfId="1993" xr:uid="{00000000-0005-0000-0000-0000C9070000}"/>
    <cellStyle name="ลักษณะ 1 2" xfId="1994" xr:uid="{00000000-0005-0000-0000-0000CA070000}"/>
    <cellStyle name="ลักษณะ 1 3" xfId="1995" xr:uid="{00000000-0005-0000-0000-0000CB070000}"/>
    <cellStyle name="ลักษณะ 1 4" xfId="1996" xr:uid="{00000000-0005-0000-0000-0000CC070000}"/>
    <cellStyle name="ลักษณะ 1 5" xfId="1997" xr:uid="{00000000-0005-0000-0000-0000CD070000}"/>
    <cellStyle name="ลักษณะ 1 6" xfId="1998" xr:uid="{00000000-0005-0000-0000-0000CE070000}"/>
    <cellStyle name="ลักษณะ 1 7" xfId="1999" xr:uid="{00000000-0005-0000-0000-0000CF070000}"/>
    <cellStyle name="ลักษณะ 1 8" xfId="2000" xr:uid="{00000000-0005-0000-0000-0000D0070000}"/>
    <cellStyle name="ลักษณะ 1 9" xfId="2001" xr:uid="{00000000-0005-0000-0000-0000D1070000}"/>
    <cellStyle name="วฅมุ_4ฟ๙ฝวภ๛" xfId="2002" xr:uid="{00000000-0005-0000-0000-0000D2070000}"/>
    <cellStyle name="ส่วนที่ถูกเน้น1" xfId="2003" xr:uid="{00000000-0005-0000-0000-0000D3070000}"/>
    <cellStyle name="ส่วนที่ถูกเน้น1 2" xfId="2004" xr:uid="{00000000-0005-0000-0000-0000D4070000}"/>
    <cellStyle name="ส่วนที่ถูกเน้น1 2 2" xfId="2005" xr:uid="{00000000-0005-0000-0000-0000D5070000}"/>
    <cellStyle name="ส่วนที่ถูกเน้น2" xfId="2006" xr:uid="{00000000-0005-0000-0000-0000D6070000}"/>
    <cellStyle name="ส่วนที่ถูกเน้น2 2" xfId="2007" xr:uid="{00000000-0005-0000-0000-0000D7070000}"/>
    <cellStyle name="ส่วนที่ถูกเน้น2 2 2" xfId="2008" xr:uid="{00000000-0005-0000-0000-0000D8070000}"/>
    <cellStyle name="ส่วนที่ถูกเน้น3" xfId="2009" xr:uid="{00000000-0005-0000-0000-0000D9070000}"/>
    <cellStyle name="ส่วนที่ถูกเน้น3 2" xfId="2010" xr:uid="{00000000-0005-0000-0000-0000DA070000}"/>
    <cellStyle name="ส่วนที่ถูกเน้น3 2 2" xfId="2011" xr:uid="{00000000-0005-0000-0000-0000DB070000}"/>
    <cellStyle name="ส่วนที่ถูกเน้น4" xfId="2012" xr:uid="{00000000-0005-0000-0000-0000DC070000}"/>
    <cellStyle name="ส่วนที่ถูกเน้น4 2" xfId="2013" xr:uid="{00000000-0005-0000-0000-0000DD070000}"/>
    <cellStyle name="ส่วนที่ถูกเน้น4 2 2" xfId="2014" xr:uid="{00000000-0005-0000-0000-0000DE070000}"/>
    <cellStyle name="ส่วนที่ถูกเน้น5" xfId="2015" xr:uid="{00000000-0005-0000-0000-0000DF070000}"/>
    <cellStyle name="ส่วนที่ถูกเน้น5 2" xfId="2016" xr:uid="{00000000-0005-0000-0000-0000E0070000}"/>
    <cellStyle name="ส่วนที่ถูกเน้น5 2 2" xfId="2017" xr:uid="{00000000-0005-0000-0000-0000E1070000}"/>
    <cellStyle name="ส่วนที่ถูกเน้น6" xfId="2018" xr:uid="{00000000-0005-0000-0000-0000E2070000}"/>
    <cellStyle name="ส่วนที่ถูกเน้น6 2" xfId="2019" xr:uid="{00000000-0005-0000-0000-0000E3070000}"/>
    <cellStyle name="ส่วนที่ถูกเน้น6 2 2" xfId="2020" xr:uid="{00000000-0005-0000-0000-0000E4070000}"/>
    <cellStyle name="หมายเหตุ" xfId="2021" xr:uid="{00000000-0005-0000-0000-0000E5070000}"/>
    <cellStyle name="หมายเหตุ 2" xfId="2022" xr:uid="{00000000-0005-0000-0000-0000E6070000}"/>
    <cellStyle name="หมายเหตุ 2 2" xfId="2023" xr:uid="{00000000-0005-0000-0000-0000E7070000}"/>
    <cellStyle name="หมายเหตุ 3" xfId="2024" xr:uid="{00000000-0005-0000-0000-0000E8070000}"/>
    <cellStyle name="หมายเหตุ 4" xfId="2025" xr:uid="{00000000-0005-0000-0000-0000E9070000}"/>
    <cellStyle name="หัวเรื่อง 1" xfId="2026" xr:uid="{00000000-0005-0000-0000-0000EA070000}"/>
    <cellStyle name="หัวเรื่อง 1 2" xfId="2027" xr:uid="{00000000-0005-0000-0000-0000EB070000}"/>
    <cellStyle name="หัวเรื่อง 1 2 2" xfId="2028" xr:uid="{00000000-0005-0000-0000-0000EC070000}"/>
    <cellStyle name="หัวเรื่อง 2" xfId="2029" xr:uid="{00000000-0005-0000-0000-0000ED070000}"/>
    <cellStyle name="หัวเรื่อง 2 2" xfId="2030" xr:uid="{00000000-0005-0000-0000-0000EE070000}"/>
    <cellStyle name="หัวเรื่อง 2 2 2" xfId="2031" xr:uid="{00000000-0005-0000-0000-0000EF070000}"/>
    <cellStyle name="หัวเรื่อง 3" xfId="2032" xr:uid="{00000000-0005-0000-0000-0000F0070000}"/>
    <cellStyle name="หัวเรื่อง 3 2" xfId="2033" xr:uid="{00000000-0005-0000-0000-0000F1070000}"/>
    <cellStyle name="หัวเรื่อง 3 2 2" xfId="2034" xr:uid="{00000000-0005-0000-0000-0000F2070000}"/>
    <cellStyle name="หัวเรื่อง 4" xfId="2035" xr:uid="{00000000-0005-0000-0000-0000F3070000}"/>
    <cellStyle name="หัวเรื่อง 4 2" xfId="2036" xr:uid="{00000000-0005-0000-0000-0000F4070000}"/>
    <cellStyle name="หัวเรื่อง 4 2 2" xfId="2037" xr:uid="{00000000-0005-0000-0000-0000F5070000}"/>
    <cellStyle name="籵_laroux" xfId="2038" xr:uid="{00000000-0005-0000-0000-0000F6070000}"/>
    <cellStyle name="弇[0]_laroux" xfId="2039" xr:uid="{00000000-0005-0000-0000-0000F7070000}"/>
    <cellStyle name="弇_laroux" xfId="2040" xr:uid="{00000000-0005-0000-0000-0000F8070000}"/>
    <cellStyle name="弇煦路[0]_050978" xfId="2041" xr:uid="{00000000-0005-0000-0000-0000F9070000}"/>
    <cellStyle name="弇煦路_050978" xfId="2042" xr:uid="{00000000-0005-0000-0000-0000FA070000}"/>
    <cellStyle name="煦弇[0]_laroux" xfId="2043" xr:uid="{00000000-0005-0000-0000-0000FB070000}"/>
    <cellStyle name="煦弇_laroux" xfId="2044" xr:uid="{00000000-0005-0000-0000-0000FC070000}"/>
    <cellStyle name="똿뗦먛귟 [0.00]_PRODUCT DETAIL Q1" xfId="2045" xr:uid="{00000000-0005-0000-0000-0000FD070000}"/>
    <cellStyle name="똿뗦먛귟_PRODUCT DETAIL Q1" xfId="2046" xr:uid="{00000000-0005-0000-0000-0000FE070000}"/>
    <cellStyle name="믅됞 [0.00]_PRODUCT DETAIL Q1" xfId="2047" xr:uid="{00000000-0005-0000-0000-0000FF070000}"/>
    <cellStyle name="믅됞_PRODUCT DETAIL Q1" xfId="2048" xr:uid="{00000000-0005-0000-0000-000000080000}"/>
    <cellStyle name="백분율_HOBONG" xfId="2049" xr:uid="{00000000-0005-0000-0000-000001080000}"/>
    <cellStyle name="뷭?_BOOKSHIP" xfId="2050" xr:uid="{00000000-0005-0000-0000-000002080000}"/>
    <cellStyle name="콤마 [0]_1202" xfId="2051" xr:uid="{00000000-0005-0000-0000-000003080000}"/>
    <cellStyle name="콤마_1202" xfId="2052" xr:uid="{00000000-0005-0000-0000-000004080000}"/>
    <cellStyle name="통화 [0]_1202" xfId="2053" xr:uid="{00000000-0005-0000-0000-000005080000}"/>
    <cellStyle name="통화_1202" xfId="2054" xr:uid="{00000000-0005-0000-0000-000006080000}"/>
    <cellStyle name="표준_(정보부문)월별인원계획" xfId="2055" xr:uid="{00000000-0005-0000-0000-000007080000}"/>
    <cellStyle name="一般 2" xfId="2056" xr:uid="{00000000-0005-0000-0000-000008080000}"/>
    <cellStyle name="一般 2 2" xfId="2057" xr:uid="{00000000-0005-0000-0000-000009080000}"/>
    <cellStyle name="一般 2 2 2" xfId="2058" xr:uid="{00000000-0005-0000-0000-00000A080000}"/>
    <cellStyle name="一般 2 3" xfId="2059" xr:uid="{00000000-0005-0000-0000-00000B080000}"/>
    <cellStyle name="一般 2_13-Taiwan-Classify transport costs to a part of cost of sales" xfId="2060" xr:uid="{00000000-0005-0000-0000-00000C080000}"/>
    <cellStyle name="一般 3" xfId="2061" xr:uid="{00000000-0005-0000-0000-00000D080000}"/>
    <cellStyle name="一般 3 2" xfId="2062" xr:uid="{00000000-0005-0000-0000-00000E080000}"/>
    <cellStyle name="一般 4" xfId="2063" xr:uid="{00000000-0005-0000-0000-00000F080000}"/>
    <cellStyle name="一般_10-LCT-FS Package" xfId="2064" xr:uid="{00000000-0005-0000-0000-000010080000}"/>
    <cellStyle name="中等 2" xfId="2065" xr:uid="{00000000-0005-0000-0000-000011080000}"/>
    <cellStyle name="中等 3" xfId="2066" xr:uid="{00000000-0005-0000-0000-000012080000}"/>
    <cellStyle name="備註 2" xfId="2067" xr:uid="{00000000-0005-0000-0000-000013080000}"/>
    <cellStyle name="億啟[0]_050978" xfId="2068" xr:uid="{00000000-0005-0000-0000-000014080000}"/>
    <cellStyle name="億啟_050978" xfId="2069" xr:uid="{00000000-0005-0000-0000-000015080000}"/>
    <cellStyle name="千位[0]_ 借 款 明 细" xfId="2070" xr:uid="{00000000-0005-0000-0000-000016080000}"/>
    <cellStyle name="千位_ 借 款 明 细" xfId="2071" xr:uid="{00000000-0005-0000-0000-000017080000}"/>
    <cellStyle name="千位分隔 2" xfId="2072" xr:uid="{00000000-0005-0000-0000-000018080000}"/>
    <cellStyle name="千位分隔 3" xfId="2073" xr:uid="{00000000-0005-0000-0000-000019080000}"/>
    <cellStyle name="千位分隔 4" xfId="2074" xr:uid="{00000000-0005-0000-0000-00001A080000}"/>
    <cellStyle name="千位分隔 5" xfId="2075" xr:uid="{00000000-0005-0000-0000-00001B080000}"/>
    <cellStyle name="千位分隔[0]W11BB" xfId="2076" xr:uid="{00000000-0005-0000-0000-00001C080000}"/>
    <cellStyle name="千位分隔[0]W11BB 2" xfId="2077" xr:uid="{00000000-0005-0000-0000-00001D080000}"/>
    <cellStyle name="千位分隔[0]W11BB 3" xfId="2078" xr:uid="{00000000-0005-0000-0000-00001E080000}"/>
    <cellStyle name="千位分隔[0]W11BB 4" xfId="2079" xr:uid="{00000000-0005-0000-0000-00001F080000}"/>
    <cellStyle name="千分位 2" xfId="2080" xr:uid="{00000000-0005-0000-0000-000020080000}"/>
    <cellStyle name="千分位 2 2" xfId="2081" xr:uid="{00000000-0005-0000-0000-000021080000}"/>
    <cellStyle name="千分位 3" xfId="2082" xr:uid="{00000000-0005-0000-0000-000022080000}"/>
    <cellStyle name="千分位 3 2" xfId="2083" xr:uid="{00000000-0005-0000-0000-000023080000}"/>
    <cellStyle name="千分位_Taiwan-SUP Package Form" xfId="2084" xr:uid="{00000000-0005-0000-0000-000024080000}"/>
    <cellStyle name="合計 2" xfId="2085" xr:uid="{00000000-0005-0000-0000-000025080000}"/>
    <cellStyle name="合計 3" xfId="2086" xr:uid="{00000000-0005-0000-0000-000026080000}"/>
    <cellStyle name="壞 2" xfId="2087" xr:uid="{00000000-0005-0000-0000-000027080000}"/>
    <cellStyle name="壞 3" xfId="2088" xr:uid="{00000000-0005-0000-0000-000028080000}"/>
    <cellStyle name="壞_10-LCT-EXP" xfId="2089" xr:uid="{00000000-0005-0000-0000-000029080000}"/>
    <cellStyle name="壞_SUP27" xfId="2090" xr:uid="{00000000-0005-0000-0000-00002A080000}"/>
    <cellStyle name="好 2" xfId="2091" xr:uid="{00000000-0005-0000-0000-00002B080000}"/>
    <cellStyle name="好 3" xfId="2092" xr:uid="{00000000-0005-0000-0000-00002C080000}"/>
    <cellStyle name="好_10-LCT-EXP" xfId="2093" xr:uid="{00000000-0005-0000-0000-00002D080000}"/>
    <cellStyle name="好_LCT-Trail Balance" xfId="2094" xr:uid="{00000000-0005-0000-0000-00002E080000}"/>
    <cellStyle name="好_RESULTS" xfId="2095" xr:uid="{00000000-0005-0000-0000-00002F080000}"/>
    <cellStyle name="好_SUP Package Form-LCT" xfId="2096" xr:uid="{00000000-0005-0000-0000-000030080000}"/>
    <cellStyle name="好_SUP27" xfId="2097" xr:uid="{00000000-0005-0000-0000-000031080000}"/>
    <cellStyle name="好_附表(二)之4" xfId="2098" xr:uid="{00000000-0005-0000-0000-000032080000}"/>
    <cellStyle name="好_附表(六)之2" xfId="2099" xr:uid="{00000000-0005-0000-0000-000033080000}"/>
    <cellStyle name="好_附表(六)之3" xfId="2100" xr:uid="{00000000-0005-0000-0000-000034080000}"/>
    <cellStyle name="差" xfId="2101" xr:uid="{00000000-0005-0000-0000-000035080000}"/>
    <cellStyle name="差 2" xfId="2102" xr:uid="{00000000-0005-0000-0000-000036080000}"/>
    <cellStyle name="差_10-LCT-EXP" xfId="2103" xr:uid="{00000000-0005-0000-0000-000037080000}"/>
    <cellStyle name="差_RESULTS" xfId="2104" xr:uid="{00000000-0005-0000-0000-000038080000}"/>
    <cellStyle name="差_附表(二)之4" xfId="2105" xr:uid="{00000000-0005-0000-0000-000039080000}"/>
    <cellStyle name="差_附表(六)之2" xfId="2106" xr:uid="{00000000-0005-0000-0000-00003A080000}"/>
    <cellStyle name="差_附表(六)之3" xfId="2107" xr:uid="{00000000-0005-0000-0000-00003B080000}"/>
    <cellStyle name="常规 2" xfId="2108" xr:uid="{00000000-0005-0000-0000-00003C080000}"/>
    <cellStyle name="常规 2 2" xfId="2109" xr:uid="{00000000-0005-0000-0000-00003D080000}"/>
    <cellStyle name="常规 3" xfId="2110" xr:uid="{00000000-0005-0000-0000-00003E080000}"/>
    <cellStyle name="常规 3 2" xfId="2111" xr:uid="{00000000-0005-0000-0000-00003F080000}"/>
    <cellStyle name="常规 4" xfId="2112" xr:uid="{00000000-0005-0000-0000-000040080000}"/>
    <cellStyle name="常规 4 2" xfId="2113" xr:uid="{00000000-0005-0000-0000-000041080000}"/>
    <cellStyle name="常规 5" xfId="2114" xr:uid="{00000000-0005-0000-0000-000042080000}"/>
    <cellStyle name="常规 6" xfId="2115" xr:uid="{00000000-0005-0000-0000-000043080000}"/>
    <cellStyle name="常规 7" xfId="2116" xr:uid="{00000000-0005-0000-0000-000044080000}"/>
    <cellStyle name="常规 8" xfId="2117" xr:uid="{00000000-0005-0000-0000-000045080000}"/>
    <cellStyle name="常规_2009.12负债及利润表(底表)(每月修改月份-并选择性粘贴数值)(勿忘打报表封面)" xfId="2118" xr:uid="{00000000-0005-0000-0000-000046080000}"/>
    <cellStyle name="强调文字颜色 1" xfId="2119" xr:uid="{00000000-0005-0000-0000-000047080000}"/>
    <cellStyle name="强调文字颜色 1 2" xfId="2120" xr:uid="{00000000-0005-0000-0000-000048080000}"/>
    <cellStyle name="强调文字颜色 2" xfId="2121" xr:uid="{00000000-0005-0000-0000-000049080000}"/>
    <cellStyle name="强调文字颜色 2 2" xfId="2122" xr:uid="{00000000-0005-0000-0000-00004A080000}"/>
    <cellStyle name="强调文字颜色 3" xfId="2123" xr:uid="{00000000-0005-0000-0000-00004B080000}"/>
    <cellStyle name="强调文字颜色 3 2" xfId="2124" xr:uid="{00000000-0005-0000-0000-00004C080000}"/>
    <cellStyle name="强调文字颜色 4" xfId="2125" xr:uid="{00000000-0005-0000-0000-00004D080000}"/>
    <cellStyle name="强调文字颜色 4 2" xfId="2126" xr:uid="{00000000-0005-0000-0000-00004E080000}"/>
    <cellStyle name="强调文字颜色 5" xfId="2127" xr:uid="{00000000-0005-0000-0000-00004F080000}"/>
    <cellStyle name="强调文字颜色 5 2" xfId="2128" xr:uid="{00000000-0005-0000-0000-000050080000}"/>
    <cellStyle name="强调文字颜色 6" xfId="2129" xr:uid="{00000000-0005-0000-0000-000051080000}"/>
    <cellStyle name="强调文字颜色 6 2" xfId="2130" xr:uid="{00000000-0005-0000-0000-000052080000}"/>
    <cellStyle name="普通_ 损益一览表" xfId="2131" xr:uid="{00000000-0005-0000-0000-000053080000}"/>
    <cellStyle name="标题" xfId="2132" xr:uid="{00000000-0005-0000-0000-000054080000}"/>
    <cellStyle name="标题 1" xfId="2133" xr:uid="{00000000-0005-0000-0000-000055080000}"/>
    <cellStyle name="标题 1 2" xfId="2134" xr:uid="{00000000-0005-0000-0000-000056080000}"/>
    <cellStyle name="标题 2" xfId="2135" xr:uid="{00000000-0005-0000-0000-000057080000}"/>
    <cellStyle name="标题 2 2" xfId="2136" xr:uid="{00000000-0005-0000-0000-000058080000}"/>
    <cellStyle name="标题 3" xfId="2137" xr:uid="{00000000-0005-0000-0000-000059080000}"/>
    <cellStyle name="标题 3 2" xfId="2138" xr:uid="{00000000-0005-0000-0000-00005A080000}"/>
    <cellStyle name="标题 4" xfId="2139" xr:uid="{00000000-0005-0000-0000-00005B080000}"/>
    <cellStyle name="标题 4 2" xfId="2140" xr:uid="{00000000-0005-0000-0000-00005C080000}"/>
    <cellStyle name="标题 5" xfId="2141" xr:uid="{00000000-0005-0000-0000-00005D080000}"/>
    <cellStyle name="标题_10-LCT-EXP" xfId="2142" xr:uid="{00000000-0005-0000-0000-00005E080000}"/>
    <cellStyle name="样式 1" xfId="2143" xr:uid="{00000000-0005-0000-0000-00005F080000}"/>
    <cellStyle name="检查单元格" xfId="2144" xr:uid="{00000000-0005-0000-0000-000060080000}"/>
    <cellStyle name="检查单元格 2" xfId="2145" xr:uid="{00000000-0005-0000-0000-000061080000}"/>
    <cellStyle name="標題 1 2" xfId="2146" xr:uid="{00000000-0005-0000-0000-000062080000}"/>
    <cellStyle name="標題 1 3" xfId="2147" xr:uid="{00000000-0005-0000-0000-000063080000}"/>
    <cellStyle name="標題 2 2" xfId="2148" xr:uid="{00000000-0005-0000-0000-000064080000}"/>
    <cellStyle name="標題 2 3" xfId="2149" xr:uid="{00000000-0005-0000-0000-000065080000}"/>
    <cellStyle name="標題 3 2" xfId="2150" xr:uid="{00000000-0005-0000-0000-000066080000}"/>
    <cellStyle name="標題 3 3" xfId="2151" xr:uid="{00000000-0005-0000-0000-000067080000}"/>
    <cellStyle name="標題 4 2" xfId="2152" xr:uid="{00000000-0005-0000-0000-000068080000}"/>
    <cellStyle name="標題 4 3" xfId="2153" xr:uid="{00000000-0005-0000-0000-000069080000}"/>
    <cellStyle name="標題 5" xfId="2154" xr:uid="{00000000-0005-0000-0000-00006A080000}"/>
    <cellStyle name="標題 6" xfId="2155" xr:uid="{00000000-0005-0000-0000-00006B080000}"/>
    <cellStyle name="樣式 1" xfId="2156" xr:uid="{00000000-0005-0000-0000-00006C080000}"/>
    <cellStyle name="檢查儲存格 2" xfId="2157" xr:uid="{00000000-0005-0000-0000-00006D080000}"/>
    <cellStyle name="檢查儲存格 3" xfId="2158" xr:uid="{00000000-0005-0000-0000-00006E080000}"/>
    <cellStyle name="汇总" xfId="2159" xr:uid="{00000000-0005-0000-0000-00006F080000}"/>
    <cellStyle name="汇总 2" xfId="2160" xr:uid="{00000000-0005-0000-0000-000070080000}"/>
    <cellStyle name="注释" xfId="2161" xr:uid="{00000000-0005-0000-0000-000071080000}"/>
    <cellStyle name="注释 2" xfId="2162" xr:uid="{00000000-0005-0000-0000-000072080000}"/>
    <cellStyle name="百分比 2" xfId="2163" xr:uid="{00000000-0005-0000-0000-000073080000}"/>
    <cellStyle name="百分比 2 2" xfId="2164" xr:uid="{00000000-0005-0000-0000-000074080000}"/>
    <cellStyle name="百分比 2 3" xfId="2165" xr:uid="{00000000-0005-0000-0000-000075080000}"/>
    <cellStyle name="百分比 3" xfId="2166" xr:uid="{00000000-0005-0000-0000-000076080000}"/>
    <cellStyle name="綴樟閉撰蟈諉" xfId="2167" xr:uid="{00000000-0005-0000-0000-000077080000}"/>
    <cellStyle name="綴樟閉撰蟈諉 2" xfId="2168" xr:uid="{00000000-0005-0000-0000-000078080000}"/>
    <cellStyle name="表头" xfId="2169" xr:uid="{00000000-0005-0000-0000-000079080000}"/>
    <cellStyle name="解释性文本" xfId="2170" xr:uid="{00000000-0005-0000-0000-00007A080000}"/>
    <cellStyle name="解释性文本 2" xfId="2171" xr:uid="{00000000-0005-0000-0000-00007B080000}"/>
    <cellStyle name="計算方式 2" xfId="2172" xr:uid="{00000000-0005-0000-0000-00007C080000}"/>
    <cellStyle name="計算方式 3" xfId="2173" xr:uid="{00000000-0005-0000-0000-00007D080000}"/>
    <cellStyle name="說明文字 2" xfId="2174" xr:uid="{00000000-0005-0000-0000-00007E080000}"/>
    <cellStyle name="說明文字 3" xfId="2175" xr:uid="{00000000-0005-0000-0000-00007F080000}"/>
    <cellStyle name="警告文字 2" xfId="2176" xr:uid="{00000000-0005-0000-0000-000080080000}"/>
    <cellStyle name="警告文字 3" xfId="2177" xr:uid="{00000000-0005-0000-0000-000081080000}"/>
    <cellStyle name="警告文本" xfId="2178" xr:uid="{00000000-0005-0000-0000-000082080000}"/>
    <cellStyle name="警告文本 2" xfId="2179" xr:uid="{00000000-0005-0000-0000-000083080000}"/>
    <cellStyle name="计算" xfId="2180" xr:uid="{00000000-0005-0000-0000-000084080000}"/>
    <cellStyle name="计算 2" xfId="2181" xr:uid="{00000000-0005-0000-0000-000085080000}"/>
    <cellStyle name="貨幣[0]_GVC0119A" xfId="2182" xr:uid="{00000000-0005-0000-0000-000086080000}"/>
    <cellStyle name="輔色1 2" xfId="2183" xr:uid="{00000000-0005-0000-0000-000087080000}"/>
    <cellStyle name="輔色1 3" xfId="2184" xr:uid="{00000000-0005-0000-0000-000088080000}"/>
    <cellStyle name="輔色2 2" xfId="2185" xr:uid="{00000000-0005-0000-0000-000089080000}"/>
    <cellStyle name="輔色2 3" xfId="2186" xr:uid="{00000000-0005-0000-0000-00008A080000}"/>
    <cellStyle name="輔色3 2" xfId="2187" xr:uid="{00000000-0005-0000-0000-00008B080000}"/>
    <cellStyle name="輔色3 3" xfId="2188" xr:uid="{00000000-0005-0000-0000-00008C080000}"/>
    <cellStyle name="輔色4 2" xfId="2189" xr:uid="{00000000-0005-0000-0000-00008D080000}"/>
    <cellStyle name="輔色4 3" xfId="2190" xr:uid="{00000000-0005-0000-0000-00008E080000}"/>
    <cellStyle name="輔色5 2" xfId="2191" xr:uid="{00000000-0005-0000-0000-00008F080000}"/>
    <cellStyle name="輔色5 3" xfId="2192" xr:uid="{00000000-0005-0000-0000-000090080000}"/>
    <cellStyle name="輔色6 2" xfId="2193" xr:uid="{00000000-0005-0000-0000-000091080000}"/>
    <cellStyle name="輔色6 3" xfId="2194" xr:uid="{00000000-0005-0000-0000-000092080000}"/>
    <cellStyle name="輸入 2" xfId="2195" xr:uid="{00000000-0005-0000-0000-000093080000}"/>
    <cellStyle name="輸入 3" xfId="2196" xr:uid="{00000000-0005-0000-0000-000094080000}"/>
    <cellStyle name="輸出 2" xfId="2197" xr:uid="{00000000-0005-0000-0000-000095080000}"/>
    <cellStyle name="輸出 3" xfId="2198" xr:uid="{00000000-0005-0000-0000-000096080000}"/>
    <cellStyle name="输入" xfId="2199" xr:uid="{00000000-0005-0000-0000-000097080000}"/>
    <cellStyle name="输入 2" xfId="2200" xr:uid="{00000000-0005-0000-0000-000098080000}"/>
    <cellStyle name="输出" xfId="2201" xr:uid="{00000000-0005-0000-0000-000099080000}"/>
    <cellStyle name="输出 2" xfId="2202" xr:uid="{00000000-0005-0000-0000-00009A080000}"/>
    <cellStyle name="适中" xfId="2203" xr:uid="{00000000-0005-0000-0000-00009B080000}"/>
    <cellStyle name="适中 2" xfId="2204" xr:uid="{00000000-0005-0000-0000-00009C080000}"/>
    <cellStyle name="連結的儲存格 2" xfId="2205" xr:uid="{00000000-0005-0000-0000-00009D080000}"/>
    <cellStyle name="連結的儲存格 3" xfId="2206" xr:uid="{00000000-0005-0000-0000-00009E080000}"/>
    <cellStyle name="都寞_050978" xfId="2207" xr:uid="{00000000-0005-0000-0000-00009F080000}"/>
    <cellStyle name="链接单元格" xfId="2208" xr:uid="{00000000-0005-0000-0000-0000A0080000}"/>
    <cellStyle name="链接单元格 2" xfId="2209" xr:uid="{00000000-0005-0000-0000-0000A1080000}"/>
    <cellStyle name="閉撰蟈諉" xfId="2210" xr:uid="{00000000-0005-0000-0000-0000A2080000}"/>
    <cellStyle name="閉撰蟈諉 2" xfId="2211" xr:uid="{00000000-0005-0000-0000-0000A30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B1:V60"/>
  <sheetViews>
    <sheetView showGridLines="0" showZeros="0" tabSelected="1" zoomScale="80" zoomScaleNormal="8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P29" activeCellId="1" sqref="P21 P29"/>
    </sheetView>
  </sheetViews>
  <sheetFormatPr defaultColWidth="8.6640625" defaultRowHeight="16.5" customHeight="1"/>
  <cols>
    <col min="1" max="1" width="1.33203125" style="1" customWidth="1"/>
    <col min="2" max="2" width="2.33203125" style="1" customWidth="1"/>
    <col min="3" max="3" width="2.5546875" style="1" customWidth="1"/>
    <col min="4" max="4" width="44.6640625" style="1" customWidth="1"/>
    <col min="5" max="5" width="16" style="2" customWidth="1"/>
    <col min="6" max="6" width="18.6640625" style="2" customWidth="1"/>
    <col min="7" max="7" width="18.21875" style="2" customWidth="1"/>
    <col min="8" max="8" width="20.109375" style="2" customWidth="1"/>
    <col min="9" max="9" width="16.6640625" style="2" customWidth="1"/>
    <col min="10" max="10" width="17.33203125" style="2" customWidth="1"/>
    <col min="11" max="11" width="13" style="2" customWidth="1"/>
    <col min="12" max="12" width="9.88671875" style="2" customWidth="1"/>
    <col min="13" max="13" width="20.5546875" style="2" customWidth="1"/>
    <col min="14" max="14" width="16.6640625" style="2" customWidth="1"/>
    <col min="15" max="15" width="19.5546875" style="2" customWidth="1"/>
    <col min="16" max="16" width="17.6640625" style="55" customWidth="1"/>
    <col min="17" max="17" width="2.88671875" style="56" customWidth="1"/>
    <col min="18" max="18" width="6" style="1" customWidth="1"/>
    <col min="19" max="19" width="9.5546875" style="59" customWidth="1"/>
    <col min="20" max="20" width="10.33203125" style="1" customWidth="1"/>
    <col min="21" max="21" width="9.5546875" style="1" customWidth="1"/>
    <col min="22" max="22" width="8.33203125" style="1" customWidth="1"/>
    <col min="23" max="23" width="7.6640625" style="1" customWidth="1"/>
    <col min="24" max="16384" width="8.6640625" style="1"/>
  </cols>
  <sheetData>
    <row r="1" spans="2:22" ht="45.75" customHeight="1" thickBot="1">
      <c r="E1" s="74"/>
      <c r="P1" s="3" t="s">
        <v>20</v>
      </c>
    </row>
    <row r="2" spans="2:22" ht="43.95" customHeight="1" thickBot="1">
      <c r="B2" s="4"/>
      <c r="C2" s="5" t="s">
        <v>18</v>
      </c>
      <c r="D2" s="98"/>
      <c r="E2" s="262" t="s">
        <v>38</v>
      </c>
      <c r="F2" s="7" t="s">
        <v>22</v>
      </c>
      <c r="G2" s="7" t="s">
        <v>23</v>
      </c>
      <c r="H2" s="7" t="s">
        <v>24</v>
      </c>
      <c r="I2" s="7" t="s">
        <v>25</v>
      </c>
      <c r="J2" s="88" t="s">
        <v>26</v>
      </c>
      <c r="K2" s="7" t="s">
        <v>28</v>
      </c>
      <c r="L2" s="88" t="s">
        <v>71</v>
      </c>
      <c r="M2" s="7" t="s">
        <v>29</v>
      </c>
      <c r="N2" s="7" t="s">
        <v>30</v>
      </c>
      <c r="O2" s="89" t="s">
        <v>31</v>
      </c>
      <c r="P2" s="96" t="s">
        <v>19</v>
      </c>
    </row>
    <row r="3" spans="2:22" s="171" customFormat="1" ht="16.5" customHeight="1">
      <c r="B3" s="166">
        <v>1</v>
      </c>
      <c r="C3" s="167" t="s">
        <v>3</v>
      </c>
      <c r="D3" s="168"/>
      <c r="E3" s="183">
        <f>Лист4!B3/1000000</f>
        <v>4.2949515900000002</v>
      </c>
      <c r="F3" s="183">
        <f>Лист4!C3/1000000</f>
        <v>2.2383519500000002</v>
      </c>
      <c r="G3" s="183">
        <f>Лист4!D3/1000000</f>
        <v>5.6949884900000001</v>
      </c>
      <c r="H3" s="183">
        <f>Лист4!E3/1000000</f>
        <v>172.55262733000001</v>
      </c>
      <c r="I3" s="183">
        <f>Лист4!F3/1000000</f>
        <v>120.28490813000001</v>
      </c>
      <c r="J3" s="183">
        <f>Лист4!G3/1000000</f>
        <v>12.342160549999999</v>
      </c>
      <c r="K3" s="183">
        <f>Лист4!H3/1000000</f>
        <v>29.484916370000001</v>
      </c>
      <c r="L3" s="183">
        <f>Лист4!I3/1000000</f>
        <v>0.23434627999999999</v>
      </c>
      <c r="M3" s="183">
        <f>Лист4!J3/1000000</f>
        <v>10.193828480000001</v>
      </c>
      <c r="N3" s="183">
        <f>Лист4!K3/1000000</f>
        <v>0.48745612999999999</v>
      </c>
      <c r="O3" s="183">
        <f>Лист4!L3/1000000</f>
        <v>2.73182401</v>
      </c>
      <c r="P3" s="184">
        <f>SUM(E3:O3)</f>
        <v>360.54035931000004</v>
      </c>
      <c r="Q3" s="170"/>
      <c r="S3" s="172"/>
    </row>
    <row r="4" spans="2:22" s="10" customFormat="1" ht="16.5" customHeight="1" thickBot="1">
      <c r="B4" s="8"/>
      <c r="C4" s="9" t="s">
        <v>9</v>
      </c>
      <c r="D4" s="150"/>
      <c r="E4" s="263"/>
      <c r="F4" s="138"/>
      <c r="G4" s="138"/>
      <c r="H4" s="138"/>
      <c r="I4" s="138"/>
      <c r="J4" s="138"/>
      <c r="K4" s="138"/>
      <c r="L4" s="138"/>
      <c r="M4" s="151"/>
      <c r="N4" s="151"/>
      <c r="O4" s="139"/>
      <c r="P4" s="152"/>
      <c r="Q4" s="57"/>
      <c r="S4" s="60"/>
    </row>
    <row r="5" spans="2:22" ht="16.5" customHeight="1">
      <c r="B5" s="11"/>
      <c r="C5" s="12" t="s">
        <v>10</v>
      </c>
      <c r="D5" s="267"/>
      <c r="E5" s="264"/>
      <c r="F5" s="125"/>
      <c r="G5" s="126"/>
      <c r="H5" s="126"/>
      <c r="I5" s="126"/>
      <c r="J5" s="125"/>
      <c r="K5" s="125"/>
      <c r="L5" s="126"/>
      <c r="M5" s="127"/>
      <c r="N5" s="127"/>
      <c r="O5" s="155"/>
      <c r="P5" s="154"/>
    </row>
    <row r="6" spans="2:22" s="171" customFormat="1" ht="16.5" customHeight="1">
      <c r="B6" s="173"/>
      <c r="C6" s="174"/>
      <c r="D6" s="268" t="s">
        <v>4</v>
      </c>
      <c r="E6" s="265">
        <f>E3</f>
        <v>4.2949515900000002</v>
      </c>
      <c r="F6" s="183">
        <f>F3</f>
        <v>2.2383519500000002</v>
      </c>
      <c r="G6" s="183">
        <f t="shared" ref="G6:O6" si="0">G3</f>
        <v>5.6949884900000001</v>
      </c>
      <c r="H6" s="183">
        <f t="shared" si="0"/>
        <v>172.55262733000001</v>
      </c>
      <c r="I6" s="183">
        <f t="shared" si="0"/>
        <v>120.28490813000001</v>
      </c>
      <c r="J6" s="183">
        <f t="shared" si="0"/>
        <v>12.342160549999999</v>
      </c>
      <c r="K6" s="183">
        <f t="shared" si="0"/>
        <v>29.484916370000001</v>
      </c>
      <c r="L6" s="183">
        <f t="shared" si="0"/>
        <v>0.23434627999999999</v>
      </c>
      <c r="M6" s="183">
        <f t="shared" si="0"/>
        <v>10.193828480000001</v>
      </c>
      <c r="N6" s="183">
        <f t="shared" si="0"/>
        <v>0.48745612999999999</v>
      </c>
      <c r="O6" s="193">
        <f t="shared" si="0"/>
        <v>2.73182401</v>
      </c>
      <c r="P6" s="185">
        <f>SUM(E6:O6)</f>
        <v>360.54035931000004</v>
      </c>
      <c r="Q6" s="170"/>
      <c r="S6" s="172"/>
    </row>
    <row r="7" spans="2:22" ht="16.5" customHeight="1">
      <c r="B7" s="103"/>
      <c r="C7" s="104"/>
      <c r="D7" s="192" t="s">
        <v>43</v>
      </c>
      <c r="E7" s="112">
        <f>Лист4!B10/100</f>
        <v>0</v>
      </c>
      <c r="F7" s="112">
        <f>Лист4!C10</f>
        <v>0</v>
      </c>
      <c r="G7" s="112">
        <f>Лист4!D10</f>
        <v>0</v>
      </c>
      <c r="H7" s="112">
        <f>Лист4!E10</f>
        <v>0</v>
      </c>
      <c r="I7" s="112">
        <f>Лист4!F10</f>
        <v>0</v>
      </c>
      <c r="J7" s="112">
        <f>Лист4!G10</f>
        <v>0</v>
      </c>
      <c r="K7" s="112">
        <f>Лист4!H10</f>
        <v>0</v>
      </c>
      <c r="L7" s="112">
        <f>Лист4!I10</f>
        <v>0</v>
      </c>
      <c r="M7" s="112">
        <f>Лист4!J10</f>
        <v>0</v>
      </c>
      <c r="N7" s="112">
        <f>Лист4!K10</f>
        <v>0</v>
      </c>
      <c r="O7" s="113">
        <f>Лист4!L10</f>
        <v>0</v>
      </c>
      <c r="P7" s="119"/>
    </row>
    <row r="8" spans="2:22" s="10" customFormat="1" ht="16.5" customHeight="1">
      <c r="B8" s="13"/>
      <c r="C8" s="14"/>
      <c r="D8" s="192" t="s">
        <v>32</v>
      </c>
      <c r="E8" s="112">
        <f>Лист4!B12</f>
        <v>0.10630000000000001</v>
      </c>
      <c r="F8" s="112">
        <f>Лист4!C12</f>
        <v>0.1043</v>
      </c>
      <c r="G8" s="112">
        <f>Лист4!D12</f>
        <v>0.1043</v>
      </c>
      <c r="H8" s="112">
        <f>Лист4!E12</f>
        <v>0.1699</v>
      </c>
      <c r="I8" s="112">
        <f>Лист4!F12</f>
        <v>0.1673</v>
      </c>
      <c r="J8" s="112">
        <f>Лист4!G12</f>
        <v>0.13739999999999999</v>
      </c>
      <c r="K8" s="112">
        <f>Лист4!H12</f>
        <v>0.13739999999999999</v>
      </c>
      <c r="L8" s="112">
        <f>Лист4!I12</f>
        <v>0</v>
      </c>
      <c r="M8" s="112">
        <f>Лист4!J12</f>
        <v>0.13739999999999999</v>
      </c>
      <c r="N8" s="112">
        <f>Лист4!K12</f>
        <v>0</v>
      </c>
      <c r="O8" s="113">
        <f>Лист4!L12</f>
        <v>0.1043</v>
      </c>
      <c r="P8" s="119" t="s">
        <v>96</v>
      </c>
      <c r="Q8" s="58"/>
      <c r="R8" s="63"/>
      <c r="S8" s="60"/>
      <c r="T8" s="63"/>
    </row>
    <row r="9" spans="2:22" s="10" customFormat="1" ht="16.5" customHeight="1">
      <c r="B9" s="13"/>
      <c r="C9" s="14"/>
      <c r="D9" s="192" t="s">
        <v>42</v>
      </c>
      <c r="E9" s="112"/>
      <c r="F9" s="197">
        <v>700</v>
      </c>
      <c r="G9" s="112"/>
      <c r="H9" s="112"/>
      <c r="I9" s="112"/>
      <c r="J9" s="112"/>
      <c r="K9" s="112"/>
      <c r="L9" s="112"/>
      <c r="M9" s="112"/>
      <c r="N9" s="112"/>
      <c r="O9" s="113"/>
      <c r="P9" s="185">
        <f>F9</f>
        <v>700</v>
      </c>
      <c r="Q9" s="58"/>
      <c r="R9" s="63"/>
      <c r="S9" s="60"/>
      <c r="T9" s="63"/>
    </row>
    <row r="10" spans="2:22" s="10" customFormat="1" ht="16.5" customHeight="1">
      <c r="B10" s="13"/>
      <c r="C10" s="14"/>
      <c r="D10" s="269" t="s">
        <v>6</v>
      </c>
      <c r="E10" s="266"/>
      <c r="F10" s="112"/>
      <c r="G10" s="112"/>
      <c r="H10" s="112"/>
      <c r="I10" s="112"/>
      <c r="J10" s="112"/>
      <c r="K10" s="112"/>
      <c r="L10" s="115"/>
      <c r="M10" s="115"/>
      <c r="N10" s="115"/>
      <c r="O10" s="116"/>
      <c r="P10" s="128"/>
      <c r="Q10" s="58"/>
      <c r="R10" s="63"/>
      <c r="S10" s="60"/>
      <c r="T10" s="63"/>
    </row>
    <row r="11" spans="2:22" s="10" customFormat="1" ht="16.5" customHeight="1">
      <c r="B11" s="13"/>
      <c r="C11" s="14"/>
      <c r="D11" s="28" t="s">
        <v>5</v>
      </c>
      <c r="E11" s="77"/>
      <c r="F11" s="117"/>
      <c r="G11" s="117"/>
      <c r="H11" s="114"/>
      <c r="J11" s="117"/>
      <c r="K11" s="117"/>
      <c r="L11" s="117"/>
      <c r="M11" s="117"/>
      <c r="N11" s="117"/>
      <c r="O11" s="118"/>
      <c r="P11" s="124">
        <f>SUM(E11:O11)</f>
        <v>0</v>
      </c>
      <c r="Q11" s="57"/>
      <c r="R11" s="63"/>
      <c r="S11" s="60"/>
      <c r="T11" s="63"/>
    </row>
    <row r="12" spans="2:22" ht="16.5" customHeight="1">
      <c r="B12" s="13"/>
      <c r="C12" s="14"/>
      <c r="D12" s="99" t="s">
        <v>7</v>
      </c>
      <c r="E12" s="79"/>
      <c r="F12" s="115"/>
      <c r="G12" s="115"/>
      <c r="H12" s="115"/>
      <c r="I12" s="117"/>
      <c r="J12" s="115"/>
      <c r="K12" s="115"/>
      <c r="L12" s="115"/>
      <c r="M12" s="115"/>
      <c r="N12" s="115"/>
      <c r="O12" s="120"/>
      <c r="P12" s="129">
        <f>SUM(E12:O12)</f>
        <v>0</v>
      </c>
      <c r="Q12" s="61"/>
      <c r="R12" s="64"/>
      <c r="T12" s="63"/>
      <c r="U12" s="59"/>
      <c r="V12" s="59"/>
    </row>
    <row r="13" spans="2:22" ht="16.5" customHeight="1">
      <c r="B13" s="13"/>
      <c r="C13" s="14"/>
      <c r="D13" s="28" t="s">
        <v>5</v>
      </c>
      <c r="E13" s="77"/>
      <c r="F13" s="117"/>
      <c r="G13" s="117"/>
      <c r="H13" s="117"/>
      <c r="I13" s="115"/>
      <c r="J13" s="117"/>
      <c r="K13" s="117"/>
      <c r="L13" s="117"/>
      <c r="M13" s="117"/>
      <c r="N13" s="117"/>
      <c r="O13" s="118"/>
      <c r="P13" s="124">
        <f>SUM(E13:O13)</f>
        <v>0</v>
      </c>
      <c r="R13" s="64"/>
      <c r="T13" s="64"/>
    </row>
    <row r="14" spans="2:22" s="10" customFormat="1" ht="16.5" customHeight="1">
      <c r="B14" s="13"/>
      <c r="C14" s="14"/>
      <c r="D14" s="99"/>
      <c r="E14" s="78"/>
      <c r="F14" s="158"/>
      <c r="G14" s="115"/>
      <c r="H14" s="115"/>
      <c r="I14" s="123"/>
      <c r="J14" s="115"/>
      <c r="K14" s="115"/>
      <c r="L14" s="115"/>
      <c r="M14" s="115"/>
      <c r="N14" s="115"/>
      <c r="O14" s="131"/>
      <c r="P14" s="129"/>
      <c r="Q14" s="62"/>
      <c r="R14" s="63"/>
      <c r="S14" s="60"/>
      <c r="T14" s="63"/>
    </row>
    <row r="15" spans="2:22" s="10" customFormat="1" ht="16.5" customHeight="1">
      <c r="B15" s="15"/>
      <c r="C15" s="16"/>
      <c r="D15" s="100"/>
      <c r="E15" s="80"/>
      <c r="F15" s="132"/>
      <c r="G15" s="132"/>
      <c r="H15" s="132"/>
      <c r="I15" s="132"/>
      <c r="J15" s="132"/>
      <c r="K15" s="132"/>
      <c r="L15" s="132"/>
      <c r="M15" s="132"/>
      <c r="N15" s="132"/>
      <c r="O15" s="133"/>
      <c r="P15" s="134"/>
      <c r="Q15" s="57"/>
      <c r="R15" s="63"/>
      <c r="S15" s="60"/>
      <c r="T15" s="63"/>
    </row>
    <row r="16" spans="2:22" ht="16.5" customHeight="1">
      <c r="B16" s="15"/>
      <c r="C16" s="16"/>
      <c r="D16" s="101"/>
      <c r="E16" s="81"/>
      <c r="F16" s="135"/>
      <c r="G16" s="135"/>
      <c r="H16" s="135"/>
      <c r="I16" s="135"/>
      <c r="J16" s="135"/>
      <c r="K16" s="135"/>
      <c r="L16" s="135"/>
      <c r="M16" s="135"/>
      <c r="N16" s="135"/>
      <c r="O16" s="136"/>
      <c r="P16" s="129"/>
      <c r="Q16" s="61"/>
      <c r="R16" s="64"/>
      <c r="T16" s="63"/>
    </row>
    <row r="17" spans="2:19" ht="16.5" customHeight="1">
      <c r="B17" s="15"/>
      <c r="C17" s="16"/>
      <c r="D17" s="100"/>
      <c r="E17" s="80"/>
      <c r="F17" s="132"/>
      <c r="G17" s="132"/>
      <c r="H17" s="132"/>
      <c r="I17" s="132"/>
      <c r="J17" s="132"/>
      <c r="K17" s="132"/>
      <c r="L17" s="132"/>
      <c r="M17" s="132"/>
      <c r="N17" s="132"/>
      <c r="O17" s="133"/>
      <c r="P17" s="137"/>
    </row>
    <row r="18" spans="2:19" ht="16.5" customHeight="1" thickBot="1">
      <c r="B18" s="17"/>
      <c r="C18" s="9"/>
      <c r="D18" s="8"/>
      <c r="E18" s="76"/>
      <c r="F18" s="138"/>
      <c r="G18" s="138"/>
      <c r="H18" s="138"/>
      <c r="I18" s="138"/>
      <c r="J18" s="138"/>
      <c r="K18" s="138"/>
      <c r="L18" s="138"/>
      <c r="M18" s="138"/>
      <c r="N18" s="138"/>
      <c r="O18" s="139"/>
      <c r="P18" s="140">
        <f>SUM(E18:O18)</f>
        <v>0</v>
      </c>
    </row>
    <row r="19" spans="2:19" ht="16.5" customHeight="1">
      <c r="B19" s="18">
        <v>2</v>
      </c>
      <c r="C19" s="19" t="s">
        <v>13</v>
      </c>
      <c r="D19" s="20"/>
      <c r="E19" s="82"/>
      <c r="F19" s="141"/>
      <c r="G19" s="141"/>
      <c r="H19" s="141"/>
      <c r="I19" s="141"/>
      <c r="J19" s="141"/>
      <c r="K19" s="141"/>
      <c r="L19" s="141"/>
      <c r="M19" s="141"/>
      <c r="N19" s="141"/>
      <c r="O19" s="142"/>
      <c r="P19" s="143"/>
    </row>
    <row r="20" spans="2:19" ht="16.5" customHeight="1">
      <c r="B20" s="21"/>
      <c r="C20" s="22">
        <v>2.1</v>
      </c>
      <c r="D20" s="23" t="s">
        <v>11</v>
      </c>
      <c r="E20" s="83"/>
      <c r="F20" s="121"/>
      <c r="G20" s="121"/>
      <c r="H20" s="121"/>
      <c r="I20" s="121"/>
      <c r="J20" s="121"/>
      <c r="K20" s="121"/>
      <c r="L20" s="121"/>
      <c r="M20" s="121"/>
      <c r="N20" s="121"/>
      <c r="O20" s="144"/>
      <c r="P20" s="145"/>
    </row>
    <row r="21" spans="2:19" ht="16.5" customHeight="1">
      <c r="B21" s="25"/>
      <c r="C21" s="26"/>
      <c r="D21" s="27" t="s">
        <v>12</v>
      </c>
      <c r="E21" s="83"/>
      <c r="F21" s="121"/>
      <c r="G21" s="121"/>
      <c r="H21" s="121">
        <f>100+100+50+100+100+200+100</f>
        <v>750</v>
      </c>
      <c r="I21" s="121">
        <f>250+100+200+225+75</f>
        <v>850</v>
      </c>
      <c r="J21" s="121">
        <f>200+100+300</f>
        <v>600</v>
      </c>
      <c r="K21" s="24">
        <f>200+100</f>
        <v>300</v>
      </c>
      <c r="L21" s="121"/>
      <c r="M21" s="24">
        <f>50+50+100</f>
        <v>200</v>
      </c>
      <c r="N21" s="195"/>
      <c r="O21" s="144"/>
      <c r="P21" s="146">
        <f>SUM(E21:O21)</f>
        <v>2700</v>
      </c>
    </row>
    <row r="22" spans="2:19" s="10" customFormat="1" ht="16.5" customHeight="1">
      <c r="B22" s="28"/>
      <c r="C22" s="14"/>
      <c r="D22" s="29" t="s">
        <v>14</v>
      </c>
      <c r="E22" s="84"/>
      <c r="F22" s="112"/>
      <c r="G22" s="112"/>
      <c r="H22" s="112">
        <v>0.11</v>
      </c>
      <c r="I22" s="112">
        <v>0.11</v>
      </c>
      <c r="J22" s="112">
        <v>0.11</v>
      </c>
      <c r="K22" s="112">
        <v>7.3999999999999996E-2</v>
      </c>
      <c r="L22" s="112"/>
      <c r="M22" s="112" t="s">
        <v>90</v>
      </c>
      <c r="N22" s="112"/>
      <c r="O22" s="113"/>
      <c r="P22" s="119" t="s">
        <v>90</v>
      </c>
      <c r="Q22" s="57"/>
      <c r="S22" s="60"/>
    </row>
    <row r="23" spans="2:19" s="35" customFormat="1" ht="16.5" customHeight="1">
      <c r="B23" s="31"/>
      <c r="C23" s="32"/>
      <c r="D23" s="33" t="s">
        <v>15</v>
      </c>
      <c r="E23" s="85"/>
      <c r="F23" s="147"/>
      <c r="G23" s="147"/>
      <c r="H23" s="147" t="s">
        <v>81</v>
      </c>
      <c r="I23" s="147" t="s">
        <v>83</v>
      </c>
      <c r="J23" s="147" t="s">
        <v>82</v>
      </c>
      <c r="K23" s="147" t="s">
        <v>94</v>
      </c>
      <c r="L23" s="147"/>
      <c r="M23" s="147" t="s">
        <v>91</v>
      </c>
      <c r="N23" s="147"/>
      <c r="O23" s="148"/>
      <c r="P23" s="149"/>
      <c r="Q23" s="56"/>
      <c r="S23" s="59"/>
    </row>
    <row r="24" spans="2:19" ht="16.5" customHeight="1">
      <c r="B24" s="25"/>
      <c r="C24" s="26"/>
      <c r="D24" s="27"/>
      <c r="E24" s="83"/>
      <c r="F24" s="121"/>
      <c r="G24" s="121"/>
      <c r="H24" s="121"/>
      <c r="I24" s="121"/>
      <c r="J24" s="121"/>
      <c r="K24" s="121"/>
      <c r="L24" s="121"/>
      <c r="M24" s="121"/>
      <c r="N24" s="121"/>
      <c r="O24" s="144"/>
      <c r="P24" s="145"/>
    </row>
    <row r="25" spans="2:19" ht="16.5" customHeight="1">
      <c r="B25" s="25"/>
      <c r="C25" s="26"/>
      <c r="D25" s="27" t="s">
        <v>17</v>
      </c>
      <c r="E25" s="189">
        <f>17013-413.5-748.5-413.5-413.5-413.5-748.5-413.5-413.5</f>
        <v>13035</v>
      </c>
      <c r="F25" s="121"/>
      <c r="G25" s="121"/>
      <c r="H25" s="121"/>
      <c r="I25" s="121"/>
      <c r="J25" s="121"/>
      <c r="K25" s="121"/>
      <c r="L25" s="121"/>
      <c r="M25" s="121"/>
      <c r="N25" s="121"/>
      <c r="O25" s="144"/>
      <c r="P25" s="146">
        <f>SUM(E25:O25)</f>
        <v>13035</v>
      </c>
    </row>
    <row r="26" spans="2:19" s="10" customFormat="1" ht="16.5" customHeight="1">
      <c r="B26" s="28"/>
      <c r="C26" s="14"/>
      <c r="D26" s="29" t="s">
        <v>14</v>
      </c>
      <c r="E26" s="191" t="s">
        <v>40</v>
      </c>
      <c r="F26" s="30"/>
      <c r="G26" s="30"/>
      <c r="H26" s="30"/>
      <c r="I26" s="30"/>
      <c r="J26" s="30"/>
      <c r="K26" s="30"/>
      <c r="L26" s="30"/>
      <c r="M26" s="30"/>
      <c r="N26" s="30"/>
      <c r="O26" s="91"/>
      <c r="P26" s="105" t="s">
        <v>40</v>
      </c>
      <c r="Q26" s="57"/>
      <c r="S26" s="60"/>
    </row>
    <row r="27" spans="2:19" s="35" customFormat="1" ht="16.5" customHeight="1">
      <c r="B27" s="37"/>
      <c r="C27" s="38"/>
      <c r="D27" s="39" t="s">
        <v>15</v>
      </c>
      <c r="E27" s="190" t="s">
        <v>39</v>
      </c>
      <c r="F27" s="40"/>
      <c r="G27" s="34"/>
      <c r="H27" s="34"/>
      <c r="I27" s="97"/>
      <c r="J27" s="40"/>
      <c r="K27" s="40"/>
      <c r="L27" s="40"/>
      <c r="M27" s="40"/>
      <c r="N27" s="40"/>
      <c r="O27" s="93"/>
      <c r="P27" s="70"/>
      <c r="Q27" s="56"/>
      <c r="S27" s="59"/>
    </row>
    <row r="28" spans="2:19" ht="16.5" customHeight="1">
      <c r="B28" s="41"/>
      <c r="C28" s="42">
        <v>2.2000000000000002</v>
      </c>
      <c r="D28" s="43" t="s">
        <v>16</v>
      </c>
      <c r="E28" s="87"/>
      <c r="F28" s="44"/>
      <c r="G28" s="44"/>
      <c r="H28" s="44"/>
      <c r="I28" s="44"/>
      <c r="J28" s="44"/>
      <c r="K28" s="44"/>
      <c r="L28" s="44"/>
      <c r="M28" s="44"/>
      <c r="N28" s="44"/>
      <c r="O28" s="94"/>
      <c r="P28" s="71"/>
    </row>
    <row r="29" spans="2:19" ht="16.5" customHeight="1">
      <c r="B29" s="25"/>
      <c r="C29" s="26"/>
      <c r="D29" s="27" t="s">
        <v>12</v>
      </c>
      <c r="E29" s="83"/>
      <c r="F29" s="24"/>
      <c r="G29" s="24"/>
      <c r="H29" s="24">
        <f>50+300+50+150</f>
        <v>550</v>
      </c>
      <c r="I29" s="24"/>
      <c r="J29" s="24">
        <f>100+50+50+100+100+300</f>
        <v>700</v>
      </c>
      <c r="K29" s="24">
        <f>50+100</f>
        <v>150</v>
      </c>
      <c r="L29" s="24"/>
      <c r="M29" s="24"/>
      <c r="N29" s="24"/>
      <c r="O29" s="90"/>
      <c r="P29" s="68">
        <f>SUM(E29:O29)</f>
        <v>1400</v>
      </c>
    </row>
    <row r="30" spans="2:19" s="10" customFormat="1" ht="16.5" customHeight="1">
      <c r="B30" s="28"/>
      <c r="C30" s="14"/>
      <c r="D30" s="29" t="s">
        <v>14</v>
      </c>
      <c r="E30" s="84"/>
      <c r="F30" s="30"/>
      <c r="G30" s="65"/>
      <c r="H30" s="102" t="s">
        <v>97</v>
      </c>
      <c r="I30" s="102"/>
      <c r="J30" s="102" t="s">
        <v>92</v>
      </c>
      <c r="K30" s="102" t="s">
        <v>93</v>
      </c>
      <c r="L30" s="102"/>
      <c r="M30" s="102"/>
      <c r="N30" s="30"/>
      <c r="O30" s="91"/>
      <c r="P30" s="119" t="s">
        <v>89</v>
      </c>
      <c r="Q30" s="57"/>
      <c r="S30" s="60"/>
    </row>
    <row r="31" spans="2:19" s="35" customFormat="1" ht="16.5" customHeight="1">
      <c r="B31" s="31"/>
      <c r="C31" s="32"/>
      <c r="D31" s="33" t="s">
        <v>15</v>
      </c>
      <c r="E31" s="85"/>
      <c r="F31" s="34"/>
      <c r="G31" s="66"/>
      <c r="H31" s="34" t="s">
        <v>87</v>
      </c>
      <c r="I31" s="34"/>
      <c r="J31" s="34" t="s">
        <v>80</v>
      </c>
      <c r="K31" s="34" t="s">
        <v>88</v>
      </c>
      <c r="L31" s="34"/>
      <c r="M31" s="34"/>
      <c r="N31" s="34"/>
      <c r="O31" s="92"/>
      <c r="P31" s="36"/>
      <c r="Q31" s="56"/>
      <c r="S31" s="59"/>
    </row>
    <row r="32" spans="2:19" s="35" customFormat="1" ht="16.5" customHeight="1">
      <c r="B32" s="31"/>
      <c r="C32" s="32"/>
      <c r="D32" s="33"/>
      <c r="E32" s="85"/>
      <c r="F32" s="34"/>
      <c r="G32" s="34"/>
      <c r="H32" s="34"/>
      <c r="I32" s="34"/>
      <c r="J32" s="34"/>
      <c r="K32" s="34"/>
      <c r="L32" s="34"/>
      <c r="M32" s="34"/>
      <c r="N32" s="34"/>
      <c r="O32" s="92"/>
      <c r="P32" s="36"/>
      <c r="Q32" s="56"/>
      <c r="S32" s="59"/>
    </row>
    <row r="33" spans="2:19" ht="16.5" customHeight="1">
      <c r="B33" s="25"/>
      <c r="C33" s="26"/>
      <c r="D33" s="27" t="s">
        <v>17</v>
      </c>
      <c r="E33" s="83"/>
      <c r="F33" s="24"/>
      <c r="G33" s="24"/>
      <c r="H33" s="24"/>
      <c r="I33" s="24"/>
      <c r="J33" s="24"/>
      <c r="K33" s="24"/>
      <c r="L33" s="24"/>
      <c r="M33" s="24"/>
      <c r="N33" s="24"/>
      <c r="O33" s="90"/>
      <c r="P33" s="68"/>
    </row>
    <row r="34" spans="2:19" s="10" customFormat="1" ht="16.5" customHeight="1">
      <c r="B34" s="28"/>
      <c r="C34" s="14"/>
      <c r="D34" s="29" t="s">
        <v>14</v>
      </c>
      <c r="E34" s="84"/>
      <c r="F34" s="30"/>
      <c r="G34" s="30"/>
      <c r="H34" s="30"/>
      <c r="I34" s="30"/>
      <c r="J34" s="30"/>
      <c r="K34" s="30"/>
      <c r="L34" s="30"/>
      <c r="M34" s="30"/>
      <c r="N34" s="30"/>
      <c r="O34" s="91"/>
      <c r="P34" s="69"/>
      <c r="Q34" s="57"/>
      <c r="S34" s="60"/>
    </row>
    <row r="35" spans="2:19" s="35" customFormat="1" ht="16.5" customHeight="1">
      <c r="B35" s="31"/>
      <c r="C35" s="32"/>
      <c r="D35" s="33" t="s">
        <v>15</v>
      </c>
      <c r="E35" s="85"/>
      <c r="F35" s="34"/>
      <c r="G35" s="34"/>
      <c r="H35" s="34"/>
      <c r="I35" s="34"/>
      <c r="J35" s="34"/>
      <c r="K35" s="34"/>
      <c r="L35" s="34"/>
      <c r="M35" s="34"/>
      <c r="N35" s="34"/>
      <c r="O35" s="92"/>
      <c r="P35" s="36"/>
      <c r="Q35" s="56"/>
      <c r="S35" s="59"/>
    </row>
    <row r="36" spans="2:19" s="35" customFormat="1" ht="16.5" customHeight="1">
      <c r="B36" s="37"/>
      <c r="C36" s="38"/>
      <c r="D36" s="39"/>
      <c r="E36" s="86"/>
      <c r="F36" s="40"/>
      <c r="G36" s="40"/>
      <c r="H36" s="40"/>
      <c r="I36" s="40"/>
      <c r="J36" s="40"/>
      <c r="K36" s="40"/>
      <c r="L36" s="40"/>
      <c r="M36" s="40"/>
      <c r="N36" s="40"/>
      <c r="O36" s="93"/>
      <c r="P36" s="70"/>
      <c r="Q36" s="56"/>
      <c r="S36" s="59"/>
    </row>
    <row r="37" spans="2:19" ht="16.5" customHeight="1">
      <c r="B37" s="45"/>
      <c r="C37" s="46"/>
      <c r="D37" s="47"/>
      <c r="E37" s="87"/>
      <c r="F37" s="44"/>
      <c r="G37" s="44"/>
      <c r="H37" s="44"/>
      <c r="I37" s="44"/>
      <c r="J37" s="44"/>
      <c r="K37" s="44"/>
      <c r="L37" s="44"/>
      <c r="M37" s="44"/>
      <c r="N37" s="44"/>
      <c r="O37" s="94"/>
      <c r="P37" s="71"/>
    </row>
    <row r="38" spans="2:19" ht="16.5" customHeight="1">
      <c r="B38" s="21"/>
      <c r="C38" s="22" t="s">
        <v>21</v>
      </c>
      <c r="D38" s="27"/>
      <c r="E38" s="83"/>
      <c r="F38" s="24"/>
      <c r="G38" s="24"/>
      <c r="H38" s="24"/>
      <c r="I38" s="24"/>
      <c r="J38" s="24"/>
      <c r="K38" s="24"/>
      <c r="L38" s="24"/>
      <c r="M38" s="24"/>
      <c r="N38" s="24"/>
      <c r="O38" s="90"/>
      <c r="P38" s="67"/>
    </row>
    <row r="39" spans="2:19" ht="16.5" customHeight="1">
      <c r="B39" s="25"/>
      <c r="C39" s="26"/>
      <c r="D39" s="75" t="s">
        <v>27</v>
      </c>
      <c r="E39" s="83"/>
      <c r="F39" s="24">
        <f>500+200</f>
        <v>700</v>
      </c>
      <c r="G39" s="24">
        <f>450+200</f>
        <v>650</v>
      </c>
      <c r="H39" s="24"/>
      <c r="I39" s="24"/>
      <c r="J39" s="24"/>
      <c r="K39" s="24"/>
      <c r="L39" s="24"/>
      <c r="M39" s="24"/>
      <c r="N39" s="24"/>
      <c r="O39" s="90"/>
      <c r="P39" s="68">
        <f>SUM(E39:O39)</f>
        <v>1350</v>
      </c>
    </row>
    <row r="40" spans="2:19" ht="16.5" customHeight="1">
      <c r="B40" s="25"/>
      <c r="C40" s="26"/>
      <c r="D40" s="75" t="s">
        <v>41</v>
      </c>
      <c r="E40" s="83"/>
      <c r="F40" s="24">
        <f>650+500</f>
        <v>1150</v>
      </c>
      <c r="G40" s="24">
        <f>600+600+420</f>
        <v>1620</v>
      </c>
      <c r="H40" s="24"/>
      <c r="I40" s="24"/>
      <c r="J40" s="24"/>
      <c r="K40" s="24"/>
      <c r="L40" s="24"/>
      <c r="M40" s="24"/>
      <c r="N40" s="24"/>
      <c r="O40" s="90"/>
      <c r="P40" s="68">
        <f>SUM(E40:O40)</f>
        <v>2770</v>
      </c>
    </row>
    <row r="41" spans="2:19" ht="16.5" customHeight="1">
      <c r="B41" s="25"/>
      <c r="C41" s="26"/>
      <c r="D41" s="75" t="s">
        <v>77</v>
      </c>
      <c r="E41" s="83"/>
      <c r="F41" s="24">
        <f>120+80+100</f>
        <v>300</v>
      </c>
      <c r="G41" s="24"/>
      <c r="H41" s="24"/>
      <c r="I41" s="24"/>
      <c r="J41" s="24"/>
      <c r="K41" s="24"/>
      <c r="L41" s="24"/>
      <c r="M41" s="24"/>
      <c r="N41" s="24"/>
      <c r="O41" s="90"/>
      <c r="P41" s="68">
        <f>SUM(E41:O41)</f>
        <v>300</v>
      </c>
    </row>
    <row r="42" spans="2:19" ht="16.5" customHeight="1">
      <c r="B42" s="25"/>
      <c r="C42" s="26"/>
      <c r="D42" s="75" t="s">
        <v>84</v>
      </c>
      <c r="E42" s="83"/>
      <c r="F42" s="24">
        <v>60</v>
      </c>
      <c r="G42" s="24"/>
      <c r="H42" s="24"/>
      <c r="I42" s="24"/>
      <c r="J42" s="24"/>
      <c r="K42" s="24"/>
      <c r="L42" s="24"/>
      <c r="M42" s="24"/>
      <c r="N42" s="24"/>
      <c r="O42" s="90"/>
      <c r="P42" s="68">
        <f>SUM(E42:O42)</f>
        <v>60</v>
      </c>
    </row>
    <row r="43" spans="2:19" s="10" customFormat="1" ht="16.5" customHeight="1">
      <c r="B43" s="28"/>
      <c r="C43" s="14"/>
      <c r="D43" s="29" t="s">
        <v>14</v>
      </c>
      <c r="E43" s="84"/>
      <c r="F43" s="30" t="s">
        <v>85</v>
      </c>
      <c r="G43" s="30" t="s">
        <v>78</v>
      </c>
      <c r="H43" s="30"/>
      <c r="I43" s="30"/>
      <c r="J43" s="30"/>
      <c r="K43" s="14"/>
      <c r="L43" s="30"/>
      <c r="M43" s="30"/>
      <c r="N43" s="30"/>
      <c r="O43" s="91"/>
      <c r="P43" s="69" t="s">
        <v>86</v>
      </c>
      <c r="Q43" s="57"/>
      <c r="S43" s="60"/>
    </row>
    <row r="44" spans="2:19" s="35" customFormat="1" ht="16.5" customHeight="1">
      <c r="B44" s="31"/>
      <c r="C44" s="32"/>
      <c r="D44" s="33" t="s">
        <v>15</v>
      </c>
      <c r="E44" s="85"/>
      <c r="F44" s="34" t="s">
        <v>95</v>
      </c>
      <c r="G44" s="34" t="s">
        <v>75</v>
      </c>
      <c r="H44" s="34"/>
      <c r="I44" s="34"/>
      <c r="J44" s="34"/>
      <c r="K44" s="32"/>
      <c r="L44" s="34"/>
      <c r="M44" s="34"/>
      <c r="N44" s="34"/>
      <c r="O44" s="92"/>
      <c r="P44" s="36"/>
      <c r="Q44" s="56"/>
      <c r="S44" s="59"/>
    </row>
    <row r="45" spans="2:19" ht="15.75" customHeight="1" thickBot="1">
      <c r="B45" s="48"/>
      <c r="C45" s="49"/>
      <c r="D45" s="50"/>
      <c r="E45" s="51"/>
      <c r="F45" s="52"/>
      <c r="G45" s="52"/>
      <c r="H45" s="52"/>
      <c r="I45" s="52"/>
      <c r="J45" s="52"/>
      <c r="K45" s="52"/>
      <c r="L45" s="52"/>
      <c r="M45" s="52"/>
      <c r="N45" s="52"/>
      <c r="O45" s="95"/>
      <c r="P45" s="72"/>
    </row>
    <row r="46" spans="2:19" ht="16.5" customHeight="1" thickBot="1">
      <c r="B46" s="53"/>
      <c r="C46" s="5"/>
      <c r="D46" s="54" t="s">
        <v>8</v>
      </c>
      <c r="E46" s="6">
        <f>E21+E29+E33+E39+E25</f>
        <v>13035</v>
      </c>
      <c r="F46" s="7">
        <f>F21+F29+F33+F39+F25+F40+F41+F42</f>
        <v>2210</v>
      </c>
      <c r="G46" s="7">
        <f t="shared" ref="G46:M46" si="1">G21+G29+G33+G39+G25+G40+G41+G42</f>
        <v>2270</v>
      </c>
      <c r="H46" s="7">
        <f t="shared" si="1"/>
        <v>1300</v>
      </c>
      <c r="I46" s="7">
        <f t="shared" si="1"/>
        <v>850</v>
      </c>
      <c r="J46" s="7">
        <f t="shared" si="1"/>
        <v>1300</v>
      </c>
      <c r="K46" s="7">
        <f t="shared" si="1"/>
        <v>450</v>
      </c>
      <c r="L46" s="7">
        <f t="shared" si="1"/>
        <v>0</v>
      </c>
      <c r="M46" s="7">
        <f t="shared" si="1"/>
        <v>200</v>
      </c>
      <c r="N46" s="7">
        <f t="shared" ref="N46:O46" si="2">N21+N29+N33+N39+N25</f>
        <v>0</v>
      </c>
      <c r="O46" s="89">
        <f t="shared" si="2"/>
        <v>0</v>
      </c>
      <c r="P46" s="73">
        <f>+P21+P29+P33+P39+P40+P25+P41+P42</f>
        <v>21615</v>
      </c>
    </row>
    <row r="47" spans="2:19" s="107" customFormat="1" ht="16.5" customHeight="1"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109"/>
      <c r="Q47" s="110"/>
      <c r="S47" s="111"/>
    </row>
    <row r="48" spans="2:19" s="107" customFormat="1" ht="16.5" hidden="1" customHeight="1">
      <c r="B48" s="232"/>
      <c r="C48" s="233"/>
      <c r="D48" s="224" t="s">
        <v>63</v>
      </c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184">
        <f>P49+P50+P51</f>
        <v>0</v>
      </c>
      <c r="Q48" s="110"/>
      <c r="S48" s="111"/>
    </row>
    <row r="49" spans="2:19" s="107" customFormat="1" ht="16.5" hidden="1" customHeight="1">
      <c r="B49" s="13"/>
      <c r="C49" s="29"/>
      <c r="D49" s="27" t="s">
        <v>62</v>
      </c>
      <c r="E49" s="83"/>
      <c r="F49" s="121"/>
      <c r="G49" s="121"/>
      <c r="H49" s="121"/>
      <c r="I49" s="121"/>
      <c r="J49" s="121"/>
      <c r="K49" s="121"/>
      <c r="L49" s="121"/>
      <c r="M49" s="121"/>
      <c r="N49" s="195"/>
      <c r="O49" s="144"/>
      <c r="P49" s="231">
        <f>E49+F49+G49+H49+I49+J49+K49+L49+M49+N49+O49</f>
        <v>0</v>
      </c>
      <c r="Q49" s="110"/>
      <c r="S49" s="111"/>
    </row>
    <row r="50" spans="2:19" s="107" customFormat="1" ht="16.5" hidden="1" customHeight="1">
      <c r="B50" s="13"/>
      <c r="C50" s="29"/>
      <c r="D50" s="27" t="s">
        <v>64</v>
      </c>
      <c r="E50" s="83"/>
      <c r="F50" s="121"/>
      <c r="G50" s="121"/>
      <c r="H50" s="121"/>
      <c r="I50" s="121"/>
      <c r="J50" s="121"/>
      <c r="K50" s="121"/>
      <c r="L50" s="121"/>
      <c r="M50" s="121"/>
      <c r="N50" s="195"/>
      <c r="O50" s="144"/>
      <c r="P50" s="231">
        <f t="shared" ref="P50:P51" si="3">E50+F50+G50+H50+I50+J50+K50+L50+M50+N50+O50</f>
        <v>0</v>
      </c>
      <c r="Q50" s="110"/>
      <c r="S50" s="111"/>
    </row>
    <row r="51" spans="2:19" s="107" customFormat="1" ht="16.5" hidden="1" customHeight="1">
      <c r="B51" s="103"/>
      <c r="C51" s="234"/>
      <c r="D51" s="27" t="s">
        <v>65</v>
      </c>
      <c r="E51" s="83"/>
      <c r="F51" s="121"/>
      <c r="G51" s="121"/>
      <c r="H51" s="121"/>
      <c r="I51" s="121"/>
      <c r="J51" s="121"/>
      <c r="K51" s="121"/>
      <c r="L51" s="121"/>
      <c r="M51" s="121"/>
      <c r="N51" s="195"/>
      <c r="O51" s="144"/>
      <c r="P51" s="231">
        <f t="shared" si="3"/>
        <v>0</v>
      </c>
      <c r="Q51" s="110"/>
      <c r="S51" s="111"/>
    </row>
    <row r="52" spans="2:19" ht="16.5" hidden="1" customHeight="1">
      <c r="B52" s="13"/>
      <c r="C52" s="29"/>
      <c r="D52" s="27"/>
      <c r="E52" s="83"/>
      <c r="F52" s="121"/>
      <c r="G52" s="121"/>
      <c r="H52" s="121"/>
      <c r="I52" s="121"/>
      <c r="J52" s="121"/>
      <c r="K52" s="121"/>
      <c r="L52" s="121"/>
      <c r="M52" s="121"/>
      <c r="N52" s="195"/>
      <c r="O52" s="144"/>
      <c r="P52" s="185"/>
    </row>
    <row r="53" spans="2:19" ht="16.5" hidden="1" customHeight="1">
      <c r="B53" s="13"/>
      <c r="C53" s="29"/>
      <c r="D53" s="171" t="s">
        <v>66</v>
      </c>
      <c r="H53" s="212"/>
      <c r="I53" s="212"/>
      <c r="J53" s="212"/>
      <c r="K53" s="212"/>
      <c r="L53" s="212"/>
      <c r="M53" s="212"/>
      <c r="P53" s="185">
        <f>P54</f>
        <v>-140.97</v>
      </c>
    </row>
    <row r="54" spans="2:19" ht="16.5" hidden="1" customHeight="1">
      <c r="B54" s="103"/>
      <c r="C54" s="234"/>
      <c r="D54" s="27" t="s">
        <v>67</v>
      </c>
      <c r="E54" s="189">
        <v>-140.97</v>
      </c>
      <c r="F54" s="121"/>
      <c r="G54" s="121"/>
      <c r="H54" s="121"/>
      <c r="I54" s="121"/>
      <c r="J54" s="121"/>
      <c r="K54" s="121"/>
      <c r="L54" s="121"/>
      <c r="M54" s="121"/>
      <c r="N54" s="195"/>
      <c r="O54" s="144"/>
      <c r="P54" s="231">
        <f>E54+F54+G54+H54+I54+J54+K54+L54+M54+N54+O54</f>
        <v>-140.97</v>
      </c>
    </row>
    <row r="55" spans="2:19" ht="16.5" hidden="1" customHeight="1">
      <c r="B55" s="13"/>
      <c r="C55" s="29"/>
      <c r="D55" s="27"/>
      <c r="E55" s="83"/>
      <c r="F55" s="121"/>
      <c r="G55" s="121"/>
      <c r="H55" s="121"/>
      <c r="I55" s="121"/>
      <c r="J55" s="121"/>
      <c r="K55" s="121"/>
      <c r="L55" s="121"/>
      <c r="M55" s="121"/>
      <c r="N55" s="195"/>
      <c r="O55" s="144"/>
      <c r="P55" s="185"/>
    </row>
    <row r="56" spans="2:19" ht="16.5" hidden="1" customHeight="1" thickBot="1">
      <c r="B56" s="17"/>
      <c r="C56" s="235"/>
      <c r="D56" s="226" t="s">
        <v>68</v>
      </c>
      <c r="E56" s="227">
        <f>E49+E50+E51+E54</f>
        <v>-140.97</v>
      </c>
      <c r="F56" s="227">
        <f t="shared" ref="F56:O56" si="4">F49+F50+F51+F54</f>
        <v>0</v>
      </c>
      <c r="G56" s="227">
        <f t="shared" si="4"/>
        <v>0</v>
      </c>
      <c r="H56" s="227">
        <f t="shared" si="4"/>
        <v>0</v>
      </c>
      <c r="I56" s="227">
        <f t="shared" si="4"/>
        <v>0</v>
      </c>
      <c r="J56" s="227">
        <f t="shared" si="4"/>
        <v>0</v>
      </c>
      <c r="K56" s="227">
        <f t="shared" si="4"/>
        <v>0</v>
      </c>
      <c r="L56" s="227">
        <f t="shared" si="4"/>
        <v>0</v>
      </c>
      <c r="M56" s="227">
        <f t="shared" si="4"/>
        <v>0</v>
      </c>
      <c r="N56" s="227">
        <f t="shared" si="4"/>
        <v>0</v>
      </c>
      <c r="O56" s="227">
        <f t="shared" si="4"/>
        <v>0</v>
      </c>
      <c r="P56" s="230">
        <f>SUM(E56:O56)</f>
        <v>-140.97</v>
      </c>
    </row>
    <row r="57" spans="2:19" ht="16.5" hidden="1" customHeight="1" thickBot="1"/>
    <row r="58" spans="2:19" ht="16.5" hidden="1" customHeight="1" thickBot="1">
      <c r="B58" s="236"/>
      <c r="C58" s="237"/>
      <c r="D58" s="238" t="s">
        <v>70</v>
      </c>
      <c r="E58" s="239">
        <v>1</v>
      </c>
      <c r="F58" s="240">
        <v>0.5</v>
      </c>
      <c r="G58" s="240">
        <v>0.5</v>
      </c>
      <c r="H58" s="241">
        <v>250</v>
      </c>
      <c r="I58" s="241">
        <v>50</v>
      </c>
      <c r="J58" s="241">
        <v>150</v>
      </c>
      <c r="K58" s="241">
        <v>50</v>
      </c>
      <c r="L58" s="241">
        <v>2</v>
      </c>
      <c r="M58" s="241">
        <v>10</v>
      </c>
      <c r="N58" s="240">
        <v>0.5</v>
      </c>
      <c r="O58" s="242">
        <v>0.2</v>
      </c>
      <c r="P58" s="243">
        <f>SUM(E58:O58)</f>
        <v>514.70000000000005</v>
      </c>
    </row>
    <row r="59" spans="2:19" ht="16.5" hidden="1" customHeight="1" thickBot="1"/>
    <row r="60" spans="2:19" ht="16.5" hidden="1" customHeight="1" thickBot="1">
      <c r="B60" s="4"/>
      <c r="C60" s="228"/>
      <c r="D60" s="222" t="s">
        <v>69</v>
      </c>
      <c r="E60" s="223">
        <f>E3+E56-E58</f>
        <v>-137.67504840999999</v>
      </c>
      <c r="F60" s="223">
        <f t="shared" ref="F60:O60" si="5">F3+F56-F58</f>
        <v>1.7383519500000002</v>
      </c>
      <c r="G60" s="223">
        <f t="shared" si="5"/>
        <v>5.1949884900000001</v>
      </c>
      <c r="H60" s="223">
        <f t="shared" si="5"/>
        <v>-77.447372669999993</v>
      </c>
      <c r="I60" s="223">
        <f t="shared" si="5"/>
        <v>70.284908130000005</v>
      </c>
      <c r="J60" s="223">
        <f t="shared" si="5"/>
        <v>-137.65783945000001</v>
      </c>
      <c r="K60" s="223">
        <f t="shared" si="5"/>
        <v>-20.515083629999999</v>
      </c>
      <c r="L60" s="223">
        <f t="shared" si="5"/>
        <v>-1.76565372</v>
      </c>
      <c r="M60" s="223">
        <f t="shared" si="5"/>
        <v>0.19382848000000052</v>
      </c>
      <c r="N60" s="223">
        <f t="shared" si="5"/>
        <v>-1.2543870000000013E-2</v>
      </c>
      <c r="O60" s="223">
        <f t="shared" si="5"/>
        <v>2.5318240099999998</v>
      </c>
      <c r="P60" s="229">
        <f>SUM(E60:O60)</f>
        <v>-295.12964068999997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cellComments="asDisplayed" r:id="rId1"/>
  <ignoredErrors>
    <ignoredError sqref="E27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B1:X32"/>
  <sheetViews>
    <sheetView showGridLines="0" showZeros="0" zoomScale="80" zoomScaleNormal="80" workbookViewId="0">
      <pane xSplit="4" ySplit="3" topLeftCell="E7" activePane="bottomRight" state="frozen"/>
      <selection pane="topRight" activeCell="E1" sqref="E1"/>
      <selection pane="bottomLeft" activeCell="A4" sqref="A4"/>
      <selection pane="bottomRight" activeCell="H32" sqref="H32"/>
    </sheetView>
  </sheetViews>
  <sheetFormatPr defaultColWidth="8.6640625" defaultRowHeight="16.5" customHeight="1"/>
  <cols>
    <col min="1" max="1" width="1.33203125" style="1" customWidth="1"/>
    <col min="2" max="2" width="3" style="1" customWidth="1"/>
    <col min="3" max="3" width="2.5546875" style="1" customWidth="1"/>
    <col min="4" max="4" width="51.88671875" style="1" customWidth="1"/>
    <col min="5" max="5" width="17" style="2" customWidth="1"/>
    <col min="6" max="6" width="12.5546875" style="2" customWidth="1"/>
    <col min="7" max="7" width="14" style="2" customWidth="1"/>
    <col min="8" max="8" width="20.109375" style="2" customWidth="1"/>
    <col min="9" max="9" width="16.6640625" style="2" customWidth="1"/>
    <col min="10" max="10" width="17.33203125" style="2" customWidth="1"/>
    <col min="11" max="11" width="13" style="2" customWidth="1"/>
    <col min="12" max="12" width="9.88671875" style="2" customWidth="1"/>
    <col min="13" max="13" width="20.5546875" style="2" customWidth="1"/>
    <col min="14" max="14" width="16.6640625" style="2" customWidth="1"/>
    <col min="15" max="15" width="19.44140625" style="2" customWidth="1"/>
    <col min="16" max="16" width="0.44140625" hidden="1" customWidth="1"/>
    <col min="17" max="17" width="17.6640625" style="55" customWidth="1"/>
    <col min="18" max="18" width="8.6640625" style="56" hidden="1" customWidth="1"/>
    <col min="19" max="19" width="10" style="1" hidden="1" customWidth="1"/>
    <col min="20" max="20" width="14.109375" style="59" hidden="1" customWidth="1"/>
    <col min="21" max="21" width="14.6640625" style="1" hidden="1" customWidth="1"/>
    <col min="22" max="22" width="15.6640625" style="1" hidden="1" customWidth="1"/>
    <col min="23" max="23" width="0" style="1" hidden="1" customWidth="1"/>
    <col min="24" max="24" width="14.6640625" style="1" hidden="1" customWidth="1"/>
    <col min="25" max="16384" width="8.6640625" style="1"/>
  </cols>
  <sheetData>
    <row r="1" spans="2:23" ht="45.75" customHeight="1" thickBot="1">
      <c r="E1" s="74"/>
      <c r="Q1" s="3" t="s">
        <v>20</v>
      </c>
    </row>
    <row r="2" spans="2:23" ht="43.95" customHeight="1" thickBot="1">
      <c r="B2" s="4"/>
      <c r="C2" s="5" t="s">
        <v>18</v>
      </c>
      <c r="D2" s="98"/>
      <c r="E2" s="186" t="s">
        <v>38</v>
      </c>
      <c r="F2" s="7" t="s">
        <v>22</v>
      </c>
      <c r="G2" s="7" t="s">
        <v>23</v>
      </c>
      <c r="H2" s="7" t="s">
        <v>24</v>
      </c>
      <c r="I2" s="7" t="s">
        <v>25</v>
      </c>
      <c r="J2" s="88" t="s">
        <v>26</v>
      </c>
      <c r="K2" s="7" t="s">
        <v>28</v>
      </c>
      <c r="L2" s="88" t="s">
        <v>71</v>
      </c>
      <c r="M2" s="7" t="s">
        <v>29</v>
      </c>
      <c r="N2" s="7" t="s">
        <v>30</v>
      </c>
      <c r="O2" s="89" t="s">
        <v>31</v>
      </c>
      <c r="Q2" s="96" t="s">
        <v>19</v>
      </c>
      <c r="U2" s="1" t="s">
        <v>2</v>
      </c>
      <c r="V2" s="1" t="s">
        <v>1</v>
      </c>
      <c r="W2" s="1" t="s">
        <v>0</v>
      </c>
    </row>
    <row r="3" spans="2:23" s="171" customFormat="1" ht="16.5" customHeight="1" thickBot="1">
      <c r="B3" s="166">
        <v>1</v>
      </c>
      <c r="C3" s="167" t="s">
        <v>50</v>
      </c>
      <c r="D3" s="168"/>
      <c r="E3" s="183">
        <f>Лист4!B3/1000000</f>
        <v>4.2949515900000002</v>
      </c>
      <c r="F3" s="183">
        <f>Лист4!C3/1000000</f>
        <v>2.2383519500000002</v>
      </c>
      <c r="G3" s="183">
        <f>Лист4!D3/1000000</f>
        <v>5.6949884900000001</v>
      </c>
      <c r="H3" s="183">
        <f>Лист4!E3/1000000</f>
        <v>172.55262733000001</v>
      </c>
      <c r="I3" s="183">
        <f>Лист4!F3/1000000</f>
        <v>120.28490813000001</v>
      </c>
      <c r="J3" s="183">
        <f>Лист4!G3/1000000</f>
        <v>12.342160549999999</v>
      </c>
      <c r="K3" s="183">
        <f>Лист4!H3/1000000</f>
        <v>29.484916370000001</v>
      </c>
      <c r="L3" s="183">
        <f>Лист4!I3/1000000</f>
        <v>0.23434627999999999</v>
      </c>
      <c r="M3" s="183">
        <f>Лист4!J3/1000000</f>
        <v>10.193828480000001</v>
      </c>
      <c r="N3" s="183">
        <f>Лист4!K3/1000000</f>
        <v>0.48745612999999999</v>
      </c>
      <c r="O3" s="183">
        <f>Лист4!L3/1000000</f>
        <v>2.73182401</v>
      </c>
      <c r="P3" s="169"/>
      <c r="Q3" s="184">
        <f>SUM(E3:O3)</f>
        <v>360.54035931000004</v>
      </c>
      <c r="R3" s="170"/>
      <c r="T3" s="172"/>
    </row>
    <row r="4" spans="2:23" ht="16.5" customHeight="1">
      <c r="B4" s="211">
        <v>2</v>
      </c>
      <c r="C4" s="12" t="s">
        <v>49</v>
      </c>
      <c r="D4" s="153"/>
      <c r="E4" s="246"/>
      <c r="F4" s="199"/>
      <c r="G4" s="199"/>
      <c r="H4" s="199"/>
      <c r="I4" s="199"/>
      <c r="J4" s="199"/>
      <c r="K4" s="199"/>
      <c r="L4" s="199"/>
      <c r="M4" s="199"/>
      <c r="N4" s="199"/>
      <c r="O4" s="218"/>
      <c r="P4" s="122"/>
      <c r="Q4" s="270"/>
    </row>
    <row r="5" spans="2:23" ht="16.2" customHeight="1">
      <c r="B5" s="214"/>
      <c r="C5" s="215"/>
      <c r="D5" s="216" t="s">
        <v>54</v>
      </c>
      <c r="E5" s="248"/>
      <c r="F5" s="221"/>
      <c r="G5" s="221"/>
      <c r="H5" s="221"/>
      <c r="I5" s="221"/>
      <c r="J5" s="221"/>
      <c r="K5" s="221"/>
      <c r="L5" s="221"/>
      <c r="M5" s="221"/>
      <c r="N5" s="220"/>
      <c r="O5" s="249"/>
      <c r="P5" s="122"/>
      <c r="Q5" s="271">
        <f>E5+F5+G5+H5+I5+J5+K5+L5+M5+N5+O5</f>
        <v>0</v>
      </c>
    </row>
    <row r="6" spans="2:23" ht="16.5" customHeight="1">
      <c r="B6" s="214"/>
      <c r="C6" s="215"/>
      <c r="D6" s="216" t="s">
        <v>55</v>
      </c>
      <c r="E6" s="250"/>
      <c r="F6" s="247"/>
      <c r="G6" s="247"/>
      <c r="H6" s="247"/>
      <c r="I6" s="247"/>
      <c r="J6" s="247"/>
      <c r="K6" s="247"/>
      <c r="L6" s="247"/>
      <c r="M6" s="247"/>
      <c r="N6" s="251"/>
      <c r="O6" s="252"/>
      <c r="P6" s="122"/>
      <c r="Q6" s="272">
        <f t="shared" ref="Q6:Q12" si="0">E6+F6+G6+H6+I6+J6+K6+L6+M6+N6+O6</f>
        <v>0</v>
      </c>
    </row>
    <row r="7" spans="2:23" ht="16.5" customHeight="1">
      <c r="B7" s="214"/>
      <c r="C7" s="215"/>
      <c r="D7" s="216" t="s">
        <v>56</v>
      </c>
      <c r="E7" s="250"/>
      <c r="F7" s="247">
        <f>23.4+14.1+12.8+14.1</f>
        <v>64.399999999999991</v>
      </c>
      <c r="G7" s="247">
        <f>27.1+1.1+17.8+17.8+16</f>
        <v>79.8</v>
      </c>
      <c r="H7" s="247"/>
      <c r="I7" s="247"/>
      <c r="J7" s="247"/>
      <c r="K7" s="247"/>
      <c r="L7" s="247"/>
      <c r="M7" s="247"/>
      <c r="N7" s="251"/>
      <c r="O7" s="252"/>
      <c r="P7" s="122"/>
      <c r="Q7" s="271">
        <f t="shared" si="0"/>
        <v>144.19999999999999</v>
      </c>
    </row>
    <row r="8" spans="2:23" ht="16.2" customHeight="1">
      <c r="B8" s="214"/>
      <c r="C8" s="215"/>
      <c r="D8" s="216" t="s">
        <v>57</v>
      </c>
      <c r="E8" s="250"/>
      <c r="F8" s="247"/>
      <c r="G8" s="247"/>
      <c r="H8" s="247"/>
      <c r="I8" s="247"/>
      <c r="J8" s="247"/>
      <c r="K8" s="247"/>
      <c r="L8" s="247"/>
      <c r="M8" s="247"/>
      <c r="N8" s="251"/>
      <c r="O8" s="252"/>
      <c r="P8" s="122"/>
      <c r="Q8" s="272">
        <f t="shared" si="0"/>
        <v>0</v>
      </c>
    </row>
    <row r="9" spans="2:23" ht="16.5" customHeight="1">
      <c r="B9" s="214"/>
      <c r="C9" s="215"/>
      <c r="D9" s="216" t="s">
        <v>58</v>
      </c>
      <c r="E9" s="250"/>
      <c r="F9" s="247"/>
      <c r="G9" s="247"/>
      <c r="H9" s="247"/>
      <c r="I9" s="247"/>
      <c r="J9" s="247"/>
      <c r="K9" s="247"/>
      <c r="L9" s="247"/>
      <c r="M9" s="247"/>
      <c r="N9" s="251"/>
      <c r="O9" s="252"/>
      <c r="P9" s="122"/>
      <c r="Q9" s="271">
        <f t="shared" si="0"/>
        <v>0</v>
      </c>
    </row>
    <row r="10" spans="2:23" ht="16.5" customHeight="1">
      <c r="B10" s="214"/>
      <c r="C10" s="215"/>
      <c r="D10" s="216" t="s">
        <v>59</v>
      </c>
      <c r="E10" s="250"/>
      <c r="F10" s="247">
        <f>13.7+13.7+14.1+300+7.9</f>
        <v>349.4</v>
      </c>
      <c r="G10" s="247">
        <f>17.2+17.2+17.8</f>
        <v>52.2</v>
      </c>
      <c r="H10" s="247"/>
      <c r="I10" s="247"/>
      <c r="J10" s="247"/>
      <c r="K10" s="247"/>
      <c r="L10" s="247"/>
      <c r="M10" s="247"/>
      <c r="N10" s="251"/>
      <c r="O10" s="252"/>
      <c r="P10" s="122"/>
      <c r="Q10" s="272">
        <f t="shared" si="0"/>
        <v>401.59999999999997</v>
      </c>
    </row>
    <row r="11" spans="2:23" ht="16.5" customHeight="1">
      <c r="B11" s="214"/>
      <c r="C11" s="215"/>
      <c r="D11" s="216" t="s">
        <v>60</v>
      </c>
      <c r="E11" s="250"/>
      <c r="F11" s="247"/>
      <c r="G11" s="247"/>
      <c r="H11" s="247"/>
      <c r="I11" s="247"/>
      <c r="J11" s="247"/>
      <c r="K11" s="247"/>
      <c r="L11" s="247"/>
      <c r="M11" s="247"/>
      <c r="N11" s="251"/>
      <c r="O11" s="252"/>
      <c r="P11" s="122"/>
      <c r="Q11" s="271">
        <f t="shared" si="0"/>
        <v>0</v>
      </c>
    </row>
    <row r="12" spans="2:23" ht="13.8" customHeight="1">
      <c r="B12" s="214"/>
      <c r="C12" s="215"/>
      <c r="D12" s="216" t="s">
        <v>61</v>
      </c>
      <c r="E12" s="250">
        <v>116.27</v>
      </c>
      <c r="F12" s="247"/>
      <c r="G12" s="247"/>
      <c r="H12" s="247">
        <v>100</v>
      </c>
      <c r="I12" s="247"/>
      <c r="J12" s="247"/>
      <c r="K12" s="247"/>
      <c r="L12" s="247"/>
      <c r="M12" s="247"/>
      <c r="N12" s="251"/>
      <c r="O12" s="252"/>
      <c r="P12" s="122"/>
      <c r="Q12" s="272">
        <f t="shared" si="0"/>
        <v>216.26999999999998</v>
      </c>
    </row>
    <row r="13" spans="2:23" s="171" customFormat="1" ht="16.5" customHeight="1">
      <c r="B13" s="173"/>
      <c r="C13" s="174"/>
      <c r="D13" s="210" t="s">
        <v>45</v>
      </c>
      <c r="E13" s="253">
        <f>413.5+116.27</f>
        <v>529.77</v>
      </c>
      <c r="F13" s="247">
        <f>13.7+14.1+14.1</f>
        <v>41.9</v>
      </c>
      <c r="G13" s="247">
        <f>17.2+17.8+17.8</f>
        <v>52.8</v>
      </c>
      <c r="H13" s="261">
        <v>100</v>
      </c>
      <c r="I13" s="261"/>
      <c r="J13" s="261">
        <f>25+25</f>
        <v>50</v>
      </c>
      <c r="K13" s="261"/>
      <c r="L13" s="254"/>
      <c r="M13" s="254"/>
      <c r="N13" s="255"/>
      <c r="O13" s="256"/>
      <c r="P13" s="175"/>
      <c r="Q13" s="273">
        <f>SUM(E13:P13)</f>
        <v>774.46999999999991</v>
      </c>
      <c r="R13" s="170"/>
      <c r="T13" s="172"/>
    </row>
    <row r="14" spans="2:23" ht="16.2" customHeight="1">
      <c r="B14" s="103"/>
      <c r="C14" s="104"/>
      <c r="D14" s="192" t="s">
        <v>46</v>
      </c>
      <c r="E14" s="257">
        <v>108.96</v>
      </c>
      <c r="F14" s="247"/>
      <c r="G14" s="247"/>
      <c r="H14" s="247"/>
      <c r="I14" s="247"/>
      <c r="J14" s="247">
        <f>100+25+25</f>
        <v>150</v>
      </c>
      <c r="K14" s="247">
        <v>50</v>
      </c>
      <c r="L14" s="247"/>
      <c r="M14" s="247"/>
      <c r="N14" s="247"/>
      <c r="O14" s="258"/>
      <c r="P14" s="122"/>
      <c r="Q14" s="274">
        <f t="shared" ref="Q14:Q16" si="1">SUM(E14:P14)</f>
        <v>308.95999999999998</v>
      </c>
    </row>
    <row r="15" spans="2:23" s="10" customFormat="1" ht="16.5" customHeight="1">
      <c r="B15" s="13"/>
      <c r="C15" s="14"/>
      <c r="D15" s="192" t="s">
        <v>47</v>
      </c>
      <c r="E15" s="257">
        <v>112.59</v>
      </c>
      <c r="F15" s="247"/>
      <c r="G15" s="247"/>
      <c r="H15" s="247">
        <f>50+50</f>
        <v>100</v>
      </c>
      <c r="I15" s="247"/>
      <c r="J15" s="247"/>
      <c r="K15" s="247">
        <v>50</v>
      </c>
      <c r="L15" s="247"/>
      <c r="M15" s="247"/>
      <c r="N15" s="247"/>
      <c r="O15" s="258"/>
      <c r="P15" s="123"/>
      <c r="Q15" s="273">
        <f t="shared" si="1"/>
        <v>262.59000000000003</v>
      </c>
      <c r="R15" s="58"/>
      <c r="S15" s="63"/>
      <c r="T15" s="60"/>
      <c r="U15" s="63"/>
    </row>
    <row r="16" spans="2:23" s="10" customFormat="1" ht="16.5" customHeight="1">
      <c r="B16" s="13"/>
      <c r="C16" s="14"/>
      <c r="D16" s="196" t="s">
        <v>48</v>
      </c>
      <c r="E16" s="250">
        <f>748.5+108.96</f>
        <v>857.46</v>
      </c>
      <c r="F16" s="247">
        <f>14.1+14.1+13.7</f>
        <v>41.9</v>
      </c>
      <c r="G16" s="247">
        <f>17.8+17.8+17.2</f>
        <v>52.8</v>
      </c>
      <c r="H16" s="247"/>
      <c r="I16" s="247">
        <f>50+100+250</f>
        <v>400</v>
      </c>
      <c r="J16" s="247"/>
      <c r="K16" s="247"/>
      <c r="L16" s="247"/>
      <c r="M16" s="247"/>
      <c r="N16" s="247"/>
      <c r="O16" s="258"/>
      <c r="P16" s="123"/>
      <c r="Q16" s="273">
        <f t="shared" si="1"/>
        <v>1352.1599999999999</v>
      </c>
      <c r="R16" s="58"/>
      <c r="S16" s="63"/>
      <c r="T16" s="60"/>
      <c r="U16" s="63"/>
    </row>
    <row r="17" spans="2:23" s="10" customFormat="1" ht="16.5" customHeight="1">
      <c r="B17" s="13"/>
      <c r="C17" s="14"/>
      <c r="D17" s="130" t="s">
        <v>44</v>
      </c>
      <c r="E17" s="260">
        <f t="shared" ref="E17:G17" si="2">SUM(E4:E16)</f>
        <v>1725.0500000000002</v>
      </c>
      <c r="F17" s="259">
        <f t="shared" si="2"/>
        <v>497.59999999999991</v>
      </c>
      <c r="G17" s="259">
        <f t="shared" si="2"/>
        <v>237.60000000000002</v>
      </c>
      <c r="H17" s="259">
        <f>SUM(H4:H16)</f>
        <v>300</v>
      </c>
      <c r="I17" s="259">
        <f t="shared" ref="I17:O17" si="3">SUM(I4:I16)</f>
        <v>400</v>
      </c>
      <c r="J17" s="259">
        <f t="shared" si="3"/>
        <v>200</v>
      </c>
      <c r="K17" s="259">
        <f t="shared" si="3"/>
        <v>100</v>
      </c>
      <c r="L17" s="259">
        <f t="shared" si="3"/>
        <v>0</v>
      </c>
      <c r="M17" s="259">
        <f t="shared" si="3"/>
        <v>0</v>
      </c>
      <c r="N17" s="259">
        <f t="shared" si="3"/>
        <v>0</v>
      </c>
      <c r="O17" s="259">
        <f t="shared" si="3"/>
        <v>0</v>
      </c>
      <c r="P17" s="123"/>
      <c r="Q17" s="273">
        <f>SUM(E17:P17)</f>
        <v>3460.25</v>
      </c>
      <c r="R17" s="58">
        <v>72.560199999999995</v>
      </c>
      <c r="S17" s="63">
        <f>O17*R17</f>
        <v>0</v>
      </c>
      <c r="T17" s="60">
        <v>72.560199999999995</v>
      </c>
      <c r="U17" s="63">
        <f>O17*T17</f>
        <v>0</v>
      </c>
    </row>
    <row r="18" spans="2:23" s="10" customFormat="1" ht="16.5" hidden="1" customHeight="1">
      <c r="B18" s="13"/>
      <c r="C18" s="14"/>
      <c r="D18" s="28"/>
      <c r="E18" s="244"/>
      <c r="F18" s="217"/>
      <c r="G18" s="217"/>
      <c r="H18" s="245"/>
      <c r="I18" s="217"/>
      <c r="J18" s="217"/>
      <c r="K18" s="217"/>
      <c r="L18" s="217"/>
      <c r="M18" s="217"/>
      <c r="N18" s="217"/>
      <c r="O18" s="219"/>
      <c r="P18" s="123"/>
      <c r="Q18" s="275"/>
      <c r="R18" s="57"/>
      <c r="S18" s="63"/>
      <c r="T18" s="60"/>
      <c r="U18" s="63"/>
    </row>
    <row r="19" spans="2:23" ht="16.5" hidden="1" customHeight="1">
      <c r="B19" s="13"/>
      <c r="C19" s="14"/>
      <c r="D19" s="99"/>
      <c r="E19" s="201"/>
      <c r="F19" s="197"/>
      <c r="G19" s="197"/>
      <c r="H19" s="197"/>
      <c r="I19" s="197"/>
      <c r="J19" s="197"/>
      <c r="K19" s="197"/>
      <c r="L19" s="197"/>
      <c r="M19" s="197"/>
      <c r="N19" s="197"/>
      <c r="O19" s="200"/>
      <c r="P19" s="122"/>
      <c r="Q19" s="129"/>
      <c r="R19" s="61">
        <v>85.461399999999998</v>
      </c>
      <c r="S19" s="64">
        <f>(L19+O19+J19)*R19</f>
        <v>0</v>
      </c>
      <c r="T19" s="59">
        <v>85.461399999999998</v>
      </c>
      <c r="U19" s="63">
        <f>O19*T19</f>
        <v>0</v>
      </c>
      <c r="V19" s="59">
        <f>T19*L19</f>
        <v>0</v>
      </c>
      <c r="W19" s="59">
        <f>J19*T19</f>
        <v>0</v>
      </c>
    </row>
    <row r="20" spans="2:23" ht="16.5" hidden="1" customHeight="1">
      <c r="B20" s="13"/>
      <c r="C20" s="14"/>
      <c r="D20" s="28"/>
      <c r="E20" s="201"/>
      <c r="F20" s="197"/>
      <c r="G20" s="197"/>
      <c r="H20" s="197"/>
      <c r="I20" s="197"/>
      <c r="J20" s="197"/>
      <c r="K20" s="197"/>
      <c r="L20" s="197"/>
      <c r="M20" s="197"/>
      <c r="N20" s="197"/>
      <c r="O20" s="200"/>
      <c r="P20" s="122"/>
      <c r="Q20" s="124"/>
      <c r="S20" s="64"/>
      <c r="U20" s="64"/>
    </row>
    <row r="21" spans="2:23" s="10" customFormat="1" ht="16.5" hidden="1" customHeight="1">
      <c r="B21" s="13"/>
      <c r="C21" s="14"/>
      <c r="D21" s="99"/>
      <c r="E21" s="201"/>
      <c r="F21" s="197"/>
      <c r="G21" s="197"/>
      <c r="H21" s="197"/>
      <c r="I21" s="202"/>
      <c r="J21" s="197"/>
      <c r="K21" s="197"/>
      <c r="L21" s="197"/>
      <c r="M21" s="197"/>
      <c r="N21" s="197"/>
      <c r="O21" s="203"/>
      <c r="P21" s="123"/>
      <c r="Q21" s="129"/>
      <c r="R21" s="62"/>
      <c r="S21" s="63"/>
      <c r="T21" s="60"/>
      <c r="U21" s="63"/>
    </row>
    <row r="22" spans="2:23" s="10" customFormat="1" ht="16.5" hidden="1" customHeight="1">
      <c r="B22" s="15"/>
      <c r="C22" s="16"/>
      <c r="D22" s="100"/>
      <c r="E22" s="204"/>
      <c r="F22" s="205"/>
      <c r="G22" s="205"/>
      <c r="H22" s="205"/>
      <c r="I22" s="205"/>
      <c r="J22" s="205"/>
      <c r="K22" s="205"/>
      <c r="L22" s="205"/>
      <c r="M22" s="205"/>
      <c r="N22" s="205"/>
      <c r="O22" s="206"/>
      <c r="P22" s="123"/>
      <c r="Q22" s="134"/>
      <c r="R22" s="57"/>
      <c r="S22" s="63"/>
      <c r="T22" s="60"/>
      <c r="U22" s="63"/>
    </row>
    <row r="23" spans="2:23" ht="16.5" hidden="1" customHeight="1">
      <c r="B23" s="15"/>
      <c r="C23" s="16"/>
      <c r="D23" s="101"/>
      <c r="E23" s="204"/>
      <c r="F23" s="205"/>
      <c r="G23" s="205"/>
      <c r="H23" s="205"/>
      <c r="I23" s="205"/>
      <c r="J23" s="205"/>
      <c r="K23" s="205"/>
      <c r="L23" s="205"/>
      <c r="M23" s="205"/>
      <c r="N23" s="205"/>
      <c r="O23" s="206"/>
      <c r="P23" s="122"/>
      <c r="Q23" s="129"/>
      <c r="R23" s="61"/>
      <c r="S23" s="64"/>
      <c r="U23" s="63"/>
    </row>
    <row r="24" spans="2:23" ht="16.5" hidden="1" customHeight="1">
      <c r="B24" s="15"/>
      <c r="C24" s="16"/>
      <c r="D24" s="100"/>
      <c r="E24" s="204"/>
      <c r="F24" s="205"/>
      <c r="G24" s="205"/>
      <c r="H24" s="205"/>
      <c r="I24" s="205"/>
      <c r="J24" s="205"/>
      <c r="K24" s="205"/>
      <c r="L24" s="205"/>
      <c r="M24" s="205"/>
      <c r="N24" s="205"/>
      <c r="O24" s="206"/>
      <c r="P24" s="122"/>
      <c r="Q24" s="137"/>
    </row>
    <row r="25" spans="2:23" ht="16.5" customHeight="1" thickBot="1">
      <c r="B25" s="17"/>
      <c r="C25" s="9"/>
      <c r="D25" s="8"/>
      <c r="E25" s="207"/>
      <c r="F25" s="208"/>
      <c r="G25" s="208"/>
      <c r="H25" s="208"/>
      <c r="I25" s="208"/>
      <c r="J25" s="208"/>
      <c r="K25" s="208"/>
      <c r="L25" s="208"/>
      <c r="M25" s="208"/>
      <c r="N25" s="208"/>
      <c r="O25" s="209"/>
      <c r="P25" s="122"/>
      <c r="Q25" s="140"/>
    </row>
    <row r="26" spans="2:23" s="107" customFormat="1" ht="16.5" customHeight="1">
      <c r="B26" s="213"/>
      <c r="C26" s="213"/>
      <c r="D26" s="213"/>
      <c r="E26" s="212"/>
      <c r="F26" s="212"/>
      <c r="G26" s="212"/>
      <c r="H26" s="212"/>
      <c r="I26" s="212"/>
      <c r="J26" s="212"/>
      <c r="K26" s="212"/>
      <c r="L26" s="212"/>
      <c r="M26" s="212"/>
      <c r="N26" s="74"/>
      <c r="O26" s="74"/>
      <c r="P26" s="108"/>
      <c r="Q26" s="109"/>
      <c r="R26" s="110"/>
      <c r="T26" s="111"/>
    </row>
    <row r="27" spans="2:23" ht="16.2" customHeight="1">
      <c r="D27" s="1" t="s">
        <v>76</v>
      </c>
      <c r="Q27" s="276"/>
    </row>
    <row r="28" spans="2:23" ht="16.5" customHeight="1">
      <c r="D28" s="277"/>
    </row>
    <row r="29" spans="2:23" ht="16.5" customHeight="1">
      <c r="D29" s="277">
        <v>45826</v>
      </c>
      <c r="F29" s="2">
        <f>300+7.9</f>
        <v>307.89999999999998</v>
      </c>
    </row>
    <row r="30" spans="2:23" ht="16.5" customHeight="1">
      <c r="D30" s="277">
        <v>45838</v>
      </c>
      <c r="F30" s="2">
        <f>F7+F10-F29</f>
        <v>105.89999999999998</v>
      </c>
      <c r="G30" s="2">
        <f>G7+G10</f>
        <v>132</v>
      </c>
    </row>
    <row r="31" spans="2:23" ht="16.5" customHeight="1">
      <c r="D31" s="277">
        <v>45894</v>
      </c>
      <c r="E31" s="2">
        <v>116.27</v>
      </c>
    </row>
    <row r="32" spans="2:23" ht="16.5" customHeight="1">
      <c r="D32" s="277">
        <v>45895</v>
      </c>
      <c r="H32" s="2">
        <v>100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M25"/>
  <sheetViews>
    <sheetView topLeftCell="B1" zoomScaleNormal="100" workbookViewId="0">
      <selection activeCell="H4" sqref="H4"/>
    </sheetView>
  </sheetViews>
  <sheetFormatPr defaultRowHeight="14.4"/>
  <cols>
    <col min="1" max="1" width="18.33203125" customWidth="1"/>
    <col min="2" max="2" width="15.88671875" customWidth="1"/>
    <col min="3" max="4" width="17.5546875" bestFit="1" customWidth="1"/>
    <col min="5" max="5" width="17.44140625" customWidth="1"/>
    <col min="6" max="6" width="17.5546875" bestFit="1" customWidth="1"/>
    <col min="7" max="7" width="19" customWidth="1"/>
    <col min="8" max="8" width="16.5546875" customWidth="1"/>
    <col min="9" max="9" width="15.6640625" customWidth="1"/>
    <col min="10" max="10" width="19.5546875" bestFit="1" customWidth="1"/>
    <col min="11" max="11" width="15" bestFit="1" customWidth="1"/>
    <col min="12" max="12" width="19.88671875" bestFit="1" customWidth="1"/>
    <col min="13" max="13" width="19.33203125" bestFit="1" customWidth="1"/>
  </cols>
  <sheetData>
    <row r="1" spans="1:13" ht="15" thickBot="1"/>
    <row r="2" spans="1:13" ht="42" thickBot="1">
      <c r="B2" s="188" t="s">
        <v>38</v>
      </c>
      <c r="C2" s="7" t="s">
        <v>22</v>
      </c>
      <c r="D2" s="7" t="s">
        <v>23</v>
      </c>
      <c r="E2" s="88" t="s">
        <v>52</v>
      </c>
      <c r="F2" s="7" t="s">
        <v>25</v>
      </c>
      <c r="G2" s="88" t="s">
        <v>26</v>
      </c>
      <c r="H2" s="7" t="s">
        <v>28</v>
      </c>
      <c r="I2" s="88" t="s">
        <v>71</v>
      </c>
      <c r="J2" s="7" t="s">
        <v>29</v>
      </c>
      <c r="K2" s="7" t="s">
        <v>30</v>
      </c>
      <c r="L2" s="89" t="s">
        <v>31</v>
      </c>
    </row>
    <row r="3" spans="1:13" s="162" customFormat="1" ht="15" thickBot="1">
      <c r="A3" s="160" t="s">
        <v>3</v>
      </c>
      <c r="B3" s="161">
        <f>SUM(B4:B6)</f>
        <v>4294951.59</v>
      </c>
      <c r="C3" s="161">
        <f>SUM(C4:C6)</f>
        <v>2238351.9500000002</v>
      </c>
      <c r="D3" s="161">
        <f t="shared" ref="D3:K3" si="0">SUM(D4:D6)</f>
        <v>5694988.4900000002</v>
      </c>
      <c r="E3" s="161">
        <f>SUM(E4:E7)</f>
        <v>172552627.33000001</v>
      </c>
      <c r="F3" s="161">
        <f>SUM(F4:F6)</f>
        <v>120284908.13000001</v>
      </c>
      <c r="G3" s="161">
        <f>SUM(G4:G7)</f>
        <v>12342160.549999999</v>
      </c>
      <c r="H3" s="161">
        <f>SUM(H4:H7)</f>
        <v>29484916.370000001</v>
      </c>
      <c r="I3" s="161">
        <f>SUM(I4:I6)</f>
        <v>234346.28</v>
      </c>
      <c r="J3" s="161">
        <f>SUM(J4:J6)</f>
        <v>10193828.48</v>
      </c>
      <c r="K3" s="161">
        <f t="shared" si="0"/>
        <v>487456.13</v>
      </c>
      <c r="L3" s="161">
        <f>SUM(L4:L6)</f>
        <v>2731824.01</v>
      </c>
      <c r="M3" s="164">
        <f>B3+L3+K3+J3+I3+H3+G3+F3+E3+D3+C3</f>
        <v>360540359.31</v>
      </c>
    </row>
    <row r="4" spans="1:13">
      <c r="A4" t="s">
        <v>72</v>
      </c>
      <c r="B4" s="278">
        <v>4293459.49</v>
      </c>
      <c r="C4" s="159">
        <v>2238351.9500000002</v>
      </c>
      <c r="D4" s="159">
        <v>5588574.4900000002</v>
      </c>
      <c r="E4" s="159">
        <f>78.25+172272957.62</f>
        <v>172273035.87</v>
      </c>
      <c r="F4" s="159">
        <v>120253045.73</v>
      </c>
      <c r="G4" s="159">
        <v>11281694.1</v>
      </c>
      <c r="H4" s="159">
        <v>28989188.5</v>
      </c>
      <c r="I4" s="159">
        <v>234346.28</v>
      </c>
      <c r="J4" s="159">
        <v>10184388.49</v>
      </c>
      <c r="K4" s="159">
        <v>487456.13</v>
      </c>
      <c r="L4" s="159">
        <v>2731824.01</v>
      </c>
    </row>
    <row r="5" spans="1:13">
      <c r="A5" t="s">
        <v>73</v>
      </c>
      <c r="B5" s="163"/>
      <c r="C5" s="156"/>
      <c r="D5" s="159">
        <v>106414</v>
      </c>
      <c r="E5" s="163" t="s">
        <v>74</v>
      </c>
      <c r="F5" s="163" t="s">
        <v>74</v>
      </c>
      <c r="G5" s="163"/>
      <c r="H5" s="163" t="s">
        <v>74</v>
      </c>
      <c r="I5" s="163"/>
      <c r="J5" s="163" t="s">
        <v>74</v>
      </c>
      <c r="K5" s="163"/>
      <c r="L5" s="163"/>
    </row>
    <row r="6" spans="1:13">
      <c r="A6" t="s">
        <v>51</v>
      </c>
      <c r="B6" s="163">
        <v>1492.1</v>
      </c>
      <c r="C6" s="156"/>
      <c r="D6" s="156"/>
      <c r="E6" s="159">
        <v>258041.16</v>
      </c>
      <c r="F6" s="163">
        <v>31862.400000000001</v>
      </c>
      <c r="G6" s="163">
        <v>1060466.45</v>
      </c>
      <c r="H6" s="163">
        <v>471811.2</v>
      </c>
      <c r="I6" s="163"/>
      <c r="J6" s="163">
        <f>500+8939.99</f>
        <v>9439.99</v>
      </c>
      <c r="K6" s="163"/>
      <c r="L6" s="163"/>
    </row>
    <row r="7" spans="1:13">
      <c r="A7" t="s">
        <v>53</v>
      </c>
      <c r="B7" s="156"/>
      <c r="C7" s="156"/>
      <c r="D7" s="156"/>
      <c r="E7" s="163">
        <v>21550.3</v>
      </c>
      <c r="F7" s="156"/>
      <c r="G7" s="163" t="s">
        <v>74</v>
      </c>
      <c r="H7" s="163">
        <v>23916.67</v>
      </c>
      <c r="I7" s="156"/>
      <c r="J7" s="156"/>
      <c r="K7" s="156"/>
      <c r="L7" s="156"/>
    </row>
    <row r="9" spans="1:13"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</row>
    <row r="10" spans="1:13">
      <c r="A10" s="177" t="s">
        <v>34</v>
      </c>
      <c r="B10" s="177"/>
      <c r="C10" s="178"/>
      <c r="D10" s="178"/>
      <c r="E10" s="198"/>
      <c r="F10" s="178"/>
      <c r="G10" s="178"/>
      <c r="H10" s="178"/>
      <c r="I10" s="178"/>
      <c r="J10" s="178"/>
      <c r="K10" s="178"/>
      <c r="L10" s="178"/>
    </row>
    <row r="11" spans="1:13">
      <c r="A11" s="157"/>
      <c r="B11" s="165"/>
      <c r="C11" s="165"/>
      <c r="D11" s="165"/>
      <c r="E11" s="165"/>
      <c r="F11" s="165"/>
      <c r="G11" s="165"/>
      <c r="H11" s="165"/>
      <c r="I11" s="165"/>
      <c r="J11" s="165"/>
      <c r="K11" s="165"/>
      <c r="L11" s="165"/>
    </row>
    <row r="12" spans="1:13">
      <c r="A12" s="177" t="s">
        <v>33</v>
      </c>
      <c r="B12" s="178">
        <v>0.10630000000000001</v>
      </c>
      <c r="C12" s="178">
        <v>0.1043</v>
      </c>
      <c r="D12" s="178">
        <v>0.1043</v>
      </c>
      <c r="E12" s="178">
        <v>0.1699</v>
      </c>
      <c r="F12" s="178">
        <v>0.1673</v>
      </c>
      <c r="G12" s="178">
        <v>0.13739999999999999</v>
      </c>
      <c r="H12" s="178">
        <v>0.13739999999999999</v>
      </c>
      <c r="I12" s="178"/>
      <c r="J12" s="178">
        <v>0.13739999999999999</v>
      </c>
      <c r="K12" s="178"/>
      <c r="L12" s="178">
        <v>0.1043</v>
      </c>
    </row>
    <row r="13" spans="1:13">
      <c r="A13" s="157"/>
      <c r="B13" s="165">
        <v>3500000</v>
      </c>
      <c r="C13" s="165">
        <v>1500000</v>
      </c>
      <c r="D13" s="165">
        <v>5000000</v>
      </c>
      <c r="E13" s="165">
        <v>172000000</v>
      </c>
      <c r="F13" s="165">
        <v>120000000</v>
      </c>
      <c r="G13" s="165">
        <v>11000000</v>
      </c>
      <c r="H13" s="165">
        <v>28800000</v>
      </c>
      <c r="I13" s="165"/>
      <c r="J13" s="165">
        <v>10000000</v>
      </c>
      <c r="K13" s="165"/>
      <c r="L13" s="165">
        <v>2000000</v>
      </c>
    </row>
    <row r="14" spans="1:13">
      <c r="F14" t="s">
        <v>79</v>
      </c>
    </row>
    <row r="15" spans="1:13">
      <c r="C15" s="176"/>
      <c r="D15" s="176"/>
      <c r="E15" s="176"/>
      <c r="F15" s="176"/>
      <c r="G15" s="176"/>
      <c r="H15" s="176"/>
      <c r="I15" s="176"/>
      <c r="J15" s="176"/>
      <c r="K15" s="176"/>
      <c r="L15" s="176"/>
    </row>
    <row r="16" spans="1:13">
      <c r="B16" s="106">
        <f>B11+B13</f>
        <v>3500000</v>
      </c>
      <c r="C16" s="106">
        <f>C11+C13</f>
        <v>1500000</v>
      </c>
      <c r="D16" s="106">
        <f t="shared" ref="D16:L16" si="1">D11+D13</f>
        <v>5000000</v>
      </c>
      <c r="E16" s="106">
        <f t="shared" si="1"/>
        <v>172000000</v>
      </c>
      <c r="F16" s="106">
        <f t="shared" si="1"/>
        <v>120000000</v>
      </c>
      <c r="G16" s="106">
        <f t="shared" si="1"/>
        <v>11000000</v>
      </c>
      <c r="H16" s="106">
        <f t="shared" si="1"/>
        <v>28800000</v>
      </c>
      <c r="I16" s="106">
        <f t="shared" si="1"/>
        <v>0</v>
      </c>
      <c r="J16" s="106">
        <f t="shared" si="1"/>
        <v>10000000</v>
      </c>
      <c r="K16" s="106">
        <f t="shared" si="1"/>
        <v>0</v>
      </c>
      <c r="L16" s="106">
        <f t="shared" si="1"/>
        <v>2000000</v>
      </c>
      <c r="M16" s="106">
        <f>B16+L16+K16+J16+I16+H16+G16+F16+E16+D16+C16</f>
        <v>353800000</v>
      </c>
    </row>
    <row r="17" spans="1:13">
      <c r="M17" s="106"/>
    </row>
    <row r="19" spans="1:13">
      <c r="A19" s="180" t="s">
        <v>35</v>
      </c>
      <c r="B19" s="187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79"/>
    </row>
    <row r="20" spans="1:13">
      <c r="A20" s="180" t="s">
        <v>36</v>
      </c>
      <c r="B20" s="187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79"/>
    </row>
    <row r="21" spans="1:13">
      <c r="A21" s="180" t="s">
        <v>37</v>
      </c>
      <c r="B21" s="181">
        <f>B4-B19+B20-B11</f>
        <v>4293459.49</v>
      </c>
      <c r="C21" s="181">
        <f>C4-C19+C20-C11</f>
        <v>2238351.9500000002</v>
      </c>
      <c r="D21" s="181">
        <f>D4-D19+D20-D11</f>
        <v>5588574.4900000002</v>
      </c>
      <c r="E21" s="181">
        <f>E4-E19+E20-E11</f>
        <v>172273035.87</v>
      </c>
      <c r="F21" s="181">
        <f>F4-F19+F20</f>
        <v>120253045.73</v>
      </c>
      <c r="G21" s="181">
        <f>G4-G19+G20</f>
        <v>11281694.1</v>
      </c>
      <c r="H21" s="181">
        <f t="shared" ref="H21" si="2">H4-H19+H20</f>
        <v>28989188.5</v>
      </c>
      <c r="I21" s="181">
        <f>I4-I19+I20</f>
        <v>234346.28</v>
      </c>
      <c r="J21" s="181">
        <f>J4-J19+J20</f>
        <v>10184388.49</v>
      </c>
      <c r="K21" s="181">
        <f>K4-K19+K20</f>
        <v>487456.13</v>
      </c>
      <c r="L21" s="181">
        <f>L4-L19+L20</f>
        <v>2731824.01</v>
      </c>
      <c r="M21" s="179"/>
    </row>
    <row r="22" spans="1:13">
      <c r="M22" s="179"/>
    </row>
    <row r="23" spans="1:13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79"/>
    </row>
    <row r="24" spans="1:13"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</row>
    <row r="25" spans="1:13">
      <c r="I25" s="106"/>
      <c r="J25" s="106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APK DON 2025</vt:lpstr>
      <vt:lpstr>Loan</vt:lpstr>
      <vt:lpstr>Лист4</vt:lpstr>
      <vt:lpstr>'APK DON 2025'!Область_печати</vt:lpstr>
      <vt:lpstr>Loan!Область_печати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Anuwat</dc:creator>
  <cp:keywords/>
  <dc:description/>
  <cp:lastModifiedBy>Dogadina Irina</cp:lastModifiedBy>
  <cp:lastPrinted>2025-05-27T07:41:56Z</cp:lastPrinted>
  <dcterms:created xsi:type="dcterms:W3CDTF">2020-09-09T09:48:44Z</dcterms:created>
  <dcterms:modified xsi:type="dcterms:W3CDTF">2025-08-15T08:34:24Z</dcterms:modified>
  <cp:category/>
</cp:coreProperties>
</file>