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Users\Apurva\Google Drive\Personal website\New content\Excel\"/>
    </mc:Choice>
  </mc:AlternateContent>
  <bookViews>
    <workbookView xWindow="0" yWindow="0" windowWidth="20490" windowHeight="8820" firstSheet="1" activeTab="1"/>
  </bookViews>
  <sheets>
    <sheet name="A46" sheetId="8" state="hidden" r:id="rId1"/>
    <sheet name="Set 1" sheetId="2" r:id="rId2"/>
    <sheet name="Set 2" sheetId="3" r:id="rId3"/>
    <sheet name="Set 3" sheetId="6" r:id="rId4"/>
    <sheet name="Set 4" sheetId="7" r:id="rId5"/>
  </sheets>
  <calcPr calcId="171027"/>
</workbook>
</file>

<file path=xl/calcChain.xml><?xml version="1.0" encoding="utf-8"?>
<calcChain xmlns="http://schemas.openxmlformats.org/spreadsheetml/2006/main">
  <c r="H42" i="3" l="1"/>
  <c r="H37" i="3"/>
  <c r="B55" i="6" l="1"/>
  <c r="E29" i="2" l="1"/>
  <c r="E24" i="2"/>
  <c r="E25" i="2"/>
  <c r="E26" i="2"/>
  <c r="E27" i="2"/>
  <c r="E28" i="2"/>
  <c r="E23" i="2"/>
  <c r="D24" i="2"/>
  <c r="D25" i="2"/>
  <c r="D26" i="2"/>
  <c r="D27" i="2"/>
  <c r="D28" i="2"/>
  <c r="D23" i="2"/>
  <c r="C24" i="2"/>
  <c r="C25" i="2"/>
  <c r="C26" i="2"/>
  <c r="C27" i="2"/>
  <c r="C28" i="2"/>
  <c r="C23" i="2"/>
  <c r="B29" i="2" l="1"/>
</calcChain>
</file>

<file path=xl/sharedStrings.xml><?xml version="1.0" encoding="utf-8"?>
<sst xmlns="http://schemas.openxmlformats.org/spreadsheetml/2006/main" count="314" uniqueCount="163">
  <si>
    <t>Name:</t>
  </si>
  <si>
    <t>Total</t>
  </si>
  <si>
    <t>y</t>
  </si>
  <si>
    <t>Residual</t>
  </si>
  <si>
    <t>Predicted</t>
  </si>
  <si>
    <t>Residual-squared</t>
  </si>
  <si>
    <t>X</t>
  </si>
  <si>
    <t>Correlation:</t>
  </si>
  <si>
    <t>Sum of residual squared:</t>
  </si>
  <si>
    <t>School</t>
  </si>
  <si>
    <t>State</t>
  </si>
  <si>
    <t xml:space="preserve"> Graduation Rate</t>
  </si>
  <si>
    <t>% of Classes Under 20</t>
  </si>
  <si>
    <t>Alumni Giving Rate</t>
  </si>
  <si>
    <t>Boston College</t>
  </si>
  <si>
    <t>MA</t>
  </si>
  <si>
    <t xml:space="preserve">Brandeis University </t>
  </si>
  <si>
    <t>Brown University</t>
  </si>
  <si>
    <t>RI</t>
  </si>
  <si>
    <t>California Institute of Technology</t>
  </si>
  <si>
    <t>CA</t>
  </si>
  <si>
    <t>Carnegie Mellon University</t>
  </si>
  <si>
    <t>PA</t>
  </si>
  <si>
    <t>Case Western Reserve University</t>
  </si>
  <si>
    <t>OH</t>
  </si>
  <si>
    <t>College of William and Mary</t>
  </si>
  <si>
    <t>VA</t>
  </si>
  <si>
    <t>Columbia University</t>
  </si>
  <si>
    <t>NY</t>
  </si>
  <si>
    <t>Cornell University</t>
  </si>
  <si>
    <t>Dartmouth College</t>
  </si>
  <si>
    <t>NH</t>
  </si>
  <si>
    <t>Duke University</t>
  </si>
  <si>
    <t>NC</t>
  </si>
  <si>
    <t>Emory University</t>
  </si>
  <si>
    <t>GA</t>
  </si>
  <si>
    <t>Georgetown University</t>
  </si>
  <si>
    <t>DC</t>
  </si>
  <si>
    <t>Harvard University</t>
  </si>
  <si>
    <t>John Hopkins University</t>
  </si>
  <si>
    <t>MD</t>
  </si>
  <si>
    <t>Lehigh University</t>
  </si>
  <si>
    <t>Massachusetts Inst. of Technology</t>
  </si>
  <si>
    <t>New York University</t>
  </si>
  <si>
    <t>Northwestern University</t>
  </si>
  <si>
    <t>IL</t>
  </si>
  <si>
    <t>Pennsylvania State University</t>
  </si>
  <si>
    <t>Princeton University</t>
  </si>
  <si>
    <t>NJ</t>
  </si>
  <si>
    <t>Rice University</t>
  </si>
  <si>
    <t>TX</t>
  </si>
  <si>
    <t>Stanford University</t>
  </si>
  <si>
    <t>Tufts University</t>
  </si>
  <si>
    <t>Tulane University</t>
  </si>
  <si>
    <t>LA</t>
  </si>
  <si>
    <t>U. of California-Berleley</t>
  </si>
  <si>
    <t>U. of California-Davis</t>
  </si>
  <si>
    <t>U. of California-Irvine</t>
  </si>
  <si>
    <t>U. of California-Los Angeles</t>
  </si>
  <si>
    <t>U. of California-San Diego</t>
  </si>
  <si>
    <t>U. of California-Santa Barbara</t>
  </si>
  <si>
    <t>U. of Chicago</t>
  </si>
  <si>
    <t>U. of Florida</t>
  </si>
  <si>
    <t>FL</t>
  </si>
  <si>
    <t>U. of Illinois-Urbana Champaign</t>
  </si>
  <si>
    <t>U. of Michigan-Ann Arbor</t>
  </si>
  <si>
    <t>MI</t>
  </si>
  <si>
    <t>U. of North Carolina-Chapel Hill</t>
  </si>
  <si>
    <t>U. of Notre Dame</t>
  </si>
  <si>
    <t>IN</t>
  </si>
  <si>
    <t>U. of Pennsylvania</t>
  </si>
  <si>
    <t>U. of Rochester</t>
  </si>
  <si>
    <t>U. of Southern California</t>
  </si>
  <si>
    <t>U. of Texas-Austin</t>
  </si>
  <si>
    <t>U. of Virginia</t>
  </si>
  <si>
    <t>U. of Washington</t>
  </si>
  <si>
    <t>WA</t>
  </si>
  <si>
    <t>U. of Wisconsin-Madison</t>
  </si>
  <si>
    <t>WI</t>
  </si>
  <si>
    <t>Vanderbuilt University</t>
  </si>
  <si>
    <t>TN</t>
  </si>
  <si>
    <t>Wake Forest University</t>
  </si>
  <si>
    <t>Washington University - St. Louis</t>
  </si>
  <si>
    <t>MO</t>
  </si>
  <si>
    <t>Yale University</t>
  </si>
  <si>
    <t>CT</t>
  </si>
  <si>
    <t>Student / Faculty Ratio</t>
  </si>
  <si>
    <t xml:space="preserve">Name: </t>
  </si>
  <si>
    <t>3. The coefficient for student / faculty ratio is negative in Excel output.  Explain.</t>
  </si>
  <si>
    <t>5.  Find the alumni giving for Carnegie-Mellon from the table.  Compared this to your results in Q4.  What is the residual (error)?</t>
  </si>
  <si>
    <t>Alumni give money back to their schools.  The question is, how much they give?  And, what factors play an important role in them deciding how much to contribute.?  A sample of some top universities has been analyzed to determine if there is a relation between the Alumni Giving rate (percentage of alumni who give) and factors like Graduation rate (percentage), % of class Under 20, and Student / Faculty ratio.    Run a regression model  to determine the relationship.  Send the output to Cell  H45.  Answer the following questions based on the Excel table.</t>
  </si>
  <si>
    <t>1.  Do you think this model is good?  That is, do you see an evidence of relationship?</t>
  </si>
  <si>
    <t>Scatter Plot</t>
  </si>
  <si>
    <t xml:space="preserve">4.  If a university Carnegie-Mellon, (my school) has a graduation rate of 75,  has 67% of the class under 20,  and has a student / faculty ratio of 10,  what percentage of the alumni will give money to university endowment as predicted by this model?  </t>
  </si>
  <si>
    <t xml:space="preserve">A dataset has been given which has 2 variables - X and Y.  Draw a scatter diagram and find the correlation coefficient in Cell B29.  Change the numbers in X column (any which way you  want) to get the correlation coefficient to be between .83 and .86.  This will require some trial and error.    You'll see the changes in the scatter plot and the correlation coefficient as you change X values.                                                                       Now use Data Analysis to run the regression program.  Check the boxes for  the Residual and Residual Plot boxes.   Send the output to Cell A46.  Use the regression intercept and slope (that is, Regression equation) to predict the value of Y for each  X in the table below (Column = Predicted;  use the cell references directly as opposed to typing in the values).  Compare this predicted value of Y to the actual value of Y.  The difference is called Residual (error).  Compare these residuals to the Residuals given by Excel's Regression function.  They should match exactly.  Now square the residuals and add them up in Cell E29.  This sum should match to the SS (Sum Squared) value given by Excel.    </t>
  </si>
  <si>
    <t>2. What proportion of the variation in Alumni giving is explained by the three variables?   Can you suggest 2 factors that might be affecting alumni giving  in real life but are'nt in the table?</t>
  </si>
  <si>
    <t>You are trying to find a relationship between the productivity of your sales staff  and some other factors such as</t>
  </si>
  <si>
    <t>Output Data</t>
  </si>
  <si>
    <t>the number of training hours, age, and the current annual salary.  You have collected  the data of  37 employees.</t>
  </si>
  <si>
    <r>
      <t xml:space="preserve">The </t>
    </r>
    <r>
      <rPr>
        <b/>
        <sz val="10"/>
        <rFont val="Arial"/>
        <family val="2"/>
      </rPr>
      <t>Output</t>
    </r>
    <r>
      <rPr>
        <sz val="11"/>
        <color theme="1"/>
        <rFont val="Calibri"/>
        <family val="2"/>
        <scheme val="minor"/>
      </rPr>
      <t xml:space="preserve"> is the percent of actual sales given the sales leads.  You want to study the impact of </t>
    </r>
  </si>
  <si>
    <t>Employee</t>
  </si>
  <si>
    <t>Output (O)</t>
  </si>
  <si>
    <t>Training hours(T)</t>
  </si>
  <si>
    <t>Age (A)</t>
  </si>
  <si>
    <t>Income (I)</t>
  </si>
  <si>
    <t xml:space="preserve">other variables on this Output.  For example, does age matter?  And if it does, are the younger employees </t>
  </si>
  <si>
    <t xml:space="preserve">better performers than the older employees?  </t>
  </si>
  <si>
    <t>a) Conduct a multiple linear regression for this data set.  Send the output to Call A73.</t>
  </si>
  <si>
    <t>The regression equation is:</t>
  </si>
  <si>
    <t>b) Comment on the quality of your regression result. That is, how strong or weak it is?</t>
  </si>
  <si>
    <t>c) What portion of the variation in the Output is explained by the 3 independent variables?</t>
  </si>
  <si>
    <t xml:space="preserve">d) What output would you expect for a 40-year old employee who has 50 hours of training </t>
  </si>
  <si>
    <t>and is making  $55,450?</t>
  </si>
  <si>
    <t>Work Area:</t>
  </si>
  <si>
    <t>Tank Temperature</t>
  </si>
  <si>
    <t>Gasoline Temperature</t>
  </si>
  <si>
    <t>Initial Tank Pressure</t>
  </si>
  <si>
    <t>Gasoline Pressue</t>
  </si>
  <si>
    <t>Escaping Hydrocarbons</t>
  </si>
  <si>
    <t xml:space="preserve">2. To lower the Hydrocarbons escaped, the Gasoline temp should be lowered or increased? </t>
  </si>
  <si>
    <t>3. Based on this model, if the Initial Tank Pressure is high, more Hydrocarbons will escape.  True or False?</t>
  </si>
  <si>
    <t>When gasoline is pumped into tanks, hydrocarbons escape.  To evaluate the effectiveness of pollution control, experiments were performed.  The quantity of hydrocarbons escaped was measured as a function of the tank temperature, the temperature of the gasoline pumped in, the initial pressure of the tank, and the pressure of the gasoline pumped in.   The following table provides the results of the experiment.  Run a Regression model and answer the follwing questions.  Send output to Cell H10.</t>
  </si>
  <si>
    <t xml:space="preserve">1. What proportion of the variations in Hydrocarbons escaped is explained by the four variables? </t>
  </si>
  <si>
    <t>SUMMARY OUTPUT</t>
  </si>
  <si>
    <t>Regression Statistics</t>
  </si>
  <si>
    <t>Multiple R</t>
  </si>
  <si>
    <t>R Square</t>
  </si>
  <si>
    <t>Adjusted R Square</t>
  </si>
  <si>
    <t>Standard Error</t>
  </si>
  <si>
    <t>Observations</t>
  </si>
  <si>
    <t>ANOVA</t>
  </si>
  <si>
    <t>Regression</t>
  </si>
  <si>
    <t>Intercept</t>
  </si>
  <si>
    <t>df</t>
  </si>
  <si>
    <t>SS</t>
  </si>
  <si>
    <t>MS</t>
  </si>
  <si>
    <t>F</t>
  </si>
  <si>
    <t>Significance F</t>
  </si>
  <si>
    <t>Coefficients</t>
  </si>
  <si>
    <t>t Stat</t>
  </si>
  <si>
    <t>P-value</t>
  </si>
  <si>
    <t>Lower 95%</t>
  </si>
  <si>
    <t>Upper 95%</t>
  </si>
  <si>
    <t>Lower 95.0%</t>
  </si>
  <si>
    <t>Upper 95.0%</t>
  </si>
  <si>
    <t>X Variable 1</t>
  </si>
  <si>
    <t>RESIDUAL OUTPUT</t>
  </si>
  <si>
    <t>Observation</t>
  </si>
  <si>
    <t>Predicted Y</t>
  </si>
  <si>
    <t>Residuals</t>
  </si>
  <si>
    <t>From the regression test, we get the value of Multiple R as 0.8366 which shows there's strong correlation.Hence the model is good.</t>
  </si>
  <si>
    <t>Lowered</t>
  </si>
  <si>
    <t>Predicted Output (O)</t>
  </si>
  <si>
    <t>O=0.41194732*T-0.5402042*A-0.4119055*I+84.1078231</t>
  </si>
  <si>
    <t>77.055% of the variation in the output is explained by the three independent variables.</t>
  </si>
  <si>
    <t>Predicted Escaping Hydrocarbons</t>
  </si>
  <si>
    <t>Predicted Alumni Giving Rate</t>
  </si>
  <si>
    <t>From the data we can conclude that lower the student to faculty ratio higher is the alumni giving rate.Thus, the coefficient for student/faculty ratio is negative.That's because  lesser the number of students assigned to student better is the interaction and eventually the result.</t>
  </si>
  <si>
    <t xml:space="preserve">The variation is 69.999%.The two other factors can be  reduction in number of admits or strength due to some reason like reduced quality of education. Another factors can be catestrophic increase in the fees or change of location of the institute to some area which yeilds less chance of placement.   </t>
  </si>
  <si>
    <t>Since the value of Multiple R is 0.8778130 ,the quality of regression is strong i.e. 87.781%.</t>
  </si>
  <si>
    <t>Name:Apurva Godghase</t>
  </si>
  <si>
    <t>Apurva Godghase</t>
  </si>
  <si>
    <t>Name: Apurva Godghase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</si>
</sst>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2"/>
      <name val="Arial"/>
      <family val="2"/>
    </font>
    <font>
      <b/>
      <sz val="12"/>
      <name val="Arial"/>
      <family val="2"/>
    </font>
    <font>
      <b/>
      <sz val="10"/>
      <name val="Arial"/>
      <family val="2"/>
    </font>
    <font>
      <sz val="10"/>
      <name val="Arial"/>
      <family val="2"/>
    </font>
    <font>
      <sz val="11"/>
      <color theme="4"/>
      <name val="Calibri"/>
      <family val="2"/>
      <scheme val="minor"/>
    </font>
    <font>
      <sz val="10"/>
      <name val="Times New Roman"/>
      <family val="1"/>
    </font>
    <font>
      <sz val="11"/>
      <color rgb="FFFF0000"/>
      <name val="Calibri"/>
      <family val="2"/>
      <scheme val="minor"/>
    </font>
    <font>
      <sz val="11"/>
      <color theme="3"/>
      <name val="Calibri"/>
      <family val="2"/>
      <scheme val="minor"/>
    </font>
    <font>
      <i/>
      <sz val="11"/>
      <color theme="1"/>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6" tint="0.59996337778862885"/>
        <bgColor indexed="64"/>
      </patternFill>
    </fill>
    <fill>
      <patternFill patternType="solid">
        <fgColor theme="2" tint="-9.9978637043366805E-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medium">
        <color indexed="64"/>
      </top>
      <bottom style="thin">
        <color indexed="64"/>
      </bottom>
      <diagonal/>
    </border>
  </borders>
  <cellStyleXfs count="1">
    <xf numFmtId="0" fontId="0" fillId="0" borderId="0"/>
  </cellStyleXfs>
  <cellXfs count="85">
    <xf numFmtId="0" fontId="0" fillId="0" borderId="0" xfId="0"/>
    <xf numFmtId="0" fontId="0" fillId="2" borderId="0" xfId="0" applyFill="1"/>
    <xf numFmtId="0" fontId="0" fillId="2" borderId="0" xfId="0" applyFill="1" applyAlignment="1">
      <alignment horizontal="left"/>
    </xf>
    <xf numFmtId="0" fontId="0" fillId="2" borderId="0" xfId="0" applyFill="1" applyAlignment="1">
      <alignment vertical="top" wrapText="1"/>
    </xf>
    <xf numFmtId="0" fontId="0" fillId="2" borderId="0" xfId="0" applyFill="1"/>
    <xf numFmtId="0" fontId="7" fillId="2" borderId="0" xfId="0" applyFont="1" applyFill="1" applyAlignment="1">
      <alignment horizontal="left"/>
    </xf>
    <xf numFmtId="0" fontId="6" fillId="3" borderId="1" xfId="0" applyFont="1" applyFill="1" applyBorder="1" applyAlignment="1">
      <alignment horizontal="left" vertical="center"/>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0" fillId="3" borderId="1" xfId="0" applyFill="1" applyBorder="1" applyAlignment="1">
      <alignment horizontal="center"/>
    </xf>
    <xf numFmtId="0" fontId="0" fillId="3" borderId="12" xfId="0" applyFill="1" applyBorder="1" applyAlignment="1">
      <alignment horizontal="center"/>
    </xf>
    <xf numFmtId="0" fontId="5" fillId="3" borderId="1" xfId="0" applyFont="1" applyFill="1" applyBorder="1"/>
    <xf numFmtId="0" fontId="5" fillId="3" borderId="11" xfId="0" applyFont="1" applyFill="1" applyBorder="1" applyAlignment="1">
      <alignment horizontal="center"/>
    </xf>
    <xf numFmtId="0" fontId="5" fillId="3" borderId="1" xfId="0" applyFont="1" applyFill="1" applyBorder="1" applyAlignment="1">
      <alignment horizontal="center"/>
    </xf>
    <xf numFmtId="2" fontId="0" fillId="2" borderId="0" xfId="0" applyNumberFormat="1" applyFill="1"/>
    <xf numFmtId="0" fontId="0" fillId="2" borderId="0" xfId="0" applyFill="1" applyBorder="1" applyAlignment="1"/>
    <xf numFmtId="0" fontId="8" fillId="3" borderId="1" xfId="0" applyFont="1" applyFill="1" applyBorder="1"/>
    <xf numFmtId="0" fontId="8" fillId="3" borderId="11" xfId="0" applyFont="1" applyFill="1" applyBorder="1" applyAlignment="1">
      <alignment horizontal="left"/>
    </xf>
    <xf numFmtId="0" fontId="0" fillId="2" borderId="1" xfId="0" applyFill="1" applyBorder="1" applyAlignment="1">
      <alignment horizontal="center" vertical="center"/>
    </xf>
    <xf numFmtId="0" fontId="1" fillId="2" borderId="13" xfId="0" applyFont="1" applyFill="1" applyBorder="1" applyProtection="1">
      <protection locked="0"/>
    </xf>
    <xf numFmtId="0" fontId="4" fillId="2" borderId="0" xfId="0" applyFont="1" applyFill="1"/>
    <xf numFmtId="0" fontId="3" fillId="2" borderId="0" xfId="0" applyFont="1" applyFill="1"/>
    <xf numFmtId="0" fontId="0" fillId="2" borderId="0" xfId="0" applyFont="1" applyFill="1"/>
    <xf numFmtId="0" fontId="4" fillId="2" borderId="0" xfId="0" applyFont="1" applyFill="1" applyAlignment="1">
      <alignment horizontal="center"/>
    </xf>
    <xf numFmtId="0" fontId="0" fillId="2" borderId="0" xfId="0" applyFill="1" applyAlignment="1">
      <alignment horizontal="right"/>
    </xf>
    <xf numFmtId="0" fontId="4" fillId="2" borderId="0" xfId="0" applyFont="1" applyFill="1" applyAlignment="1">
      <alignment horizontal="right"/>
    </xf>
    <xf numFmtId="0" fontId="4" fillId="2" borderId="0" xfId="0" applyFont="1" applyFill="1" applyBorder="1"/>
    <xf numFmtId="0" fontId="4" fillId="2" borderId="16" xfId="0" applyFont="1" applyFill="1" applyBorder="1"/>
    <xf numFmtId="0" fontId="4" fillId="2" borderId="17" xfId="0" applyFont="1" applyFill="1" applyBorder="1"/>
    <xf numFmtId="0" fontId="4" fillId="2" borderId="18" xfId="0" applyFont="1" applyFill="1" applyBorder="1"/>
    <xf numFmtId="0" fontId="4" fillId="2" borderId="19" xfId="0" applyFont="1" applyFill="1" applyBorder="1"/>
    <xf numFmtId="0" fontId="4" fillId="2" borderId="2" xfId="0" applyFont="1" applyFill="1" applyBorder="1"/>
    <xf numFmtId="0" fontId="4" fillId="2" borderId="20" xfId="0" applyFont="1" applyFill="1" applyBorder="1"/>
    <xf numFmtId="0" fontId="2" fillId="2" borderId="0" xfId="0" applyFont="1" applyFill="1"/>
    <xf numFmtId="0" fontId="4" fillId="2" borderId="21" xfId="0" applyFont="1" applyFill="1" applyBorder="1"/>
    <xf numFmtId="0" fontId="4" fillId="2" borderId="22" xfId="0" applyFont="1" applyFill="1" applyBorder="1"/>
    <xf numFmtId="0" fontId="4" fillId="2" borderId="0" xfId="0" applyFont="1" applyFill="1" applyBorder="1" applyAlignment="1">
      <alignment horizontal="left"/>
    </xf>
    <xf numFmtId="0" fontId="0" fillId="4" borderId="0" xfId="0" applyFill="1"/>
    <xf numFmtId="0" fontId="0" fillId="4" borderId="1" xfId="0" applyFill="1" applyBorder="1" applyAlignment="1">
      <alignment horizontal="center" vertical="center" wrapText="1"/>
    </xf>
    <xf numFmtId="0" fontId="0" fillId="4" borderId="1" xfId="0" applyFill="1" applyBorder="1" applyAlignment="1">
      <alignment horizontal="center"/>
    </xf>
    <xf numFmtId="0" fontId="0" fillId="4" borderId="0" xfId="0" applyFill="1" applyBorder="1"/>
    <xf numFmtId="0" fontId="0" fillId="0" borderId="0" xfId="0" applyFill="1" applyBorder="1" applyAlignment="1"/>
    <xf numFmtId="0" fontId="0" fillId="0" borderId="9" xfId="0" applyFill="1" applyBorder="1" applyAlignment="1"/>
    <xf numFmtId="0" fontId="9" fillId="0" borderId="23" xfId="0" applyFont="1" applyFill="1" applyBorder="1" applyAlignment="1">
      <alignment horizontal="center"/>
    </xf>
    <xf numFmtId="0" fontId="9" fillId="0" borderId="23" xfId="0" applyFont="1" applyFill="1" applyBorder="1" applyAlignment="1">
      <alignment horizontal="centerContinuous"/>
    </xf>
    <xf numFmtId="0" fontId="7" fillId="2" borderId="0" xfId="0" applyFont="1" applyFill="1"/>
    <xf numFmtId="0" fontId="0" fillId="2" borderId="0" xfId="0" applyFill="1" applyAlignment="1">
      <alignment vertical="top" wrapText="1"/>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0"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0"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0" xfId="0" applyFill="1" applyAlignment="1">
      <alignment horizontal="left" vertical="top"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1" fillId="2" borderId="14" xfId="0" applyFont="1" applyFill="1" applyBorder="1" applyAlignment="1" applyProtection="1">
      <alignment horizontal="left" vertical="center" wrapText="1"/>
      <protection locked="0"/>
    </xf>
    <xf numFmtId="0" fontId="1" fillId="2" borderId="11" xfId="0" applyFont="1" applyFill="1" applyBorder="1" applyAlignment="1" applyProtection="1">
      <alignment horizontal="left" vertical="center" wrapText="1"/>
      <protection locked="0"/>
    </xf>
    <xf numFmtId="0" fontId="1" fillId="2" borderId="15" xfId="0" applyFont="1" applyFill="1" applyBorder="1" applyAlignment="1" applyProtection="1">
      <alignment horizontal="left" vertical="center" wrapText="1"/>
      <protection locked="0"/>
    </xf>
    <xf numFmtId="0" fontId="4" fillId="2" borderId="16" xfId="0" applyFont="1" applyFill="1" applyBorder="1" applyAlignment="1">
      <alignment horizontal="center"/>
    </xf>
    <xf numFmtId="0" fontId="4" fillId="2" borderId="17" xfId="0" applyFont="1" applyFill="1" applyBorder="1" applyAlignment="1">
      <alignment horizontal="center"/>
    </xf>
    <xf numFmtId="0" fontId="4" fillId="2" borderId="18" xfId="0" applyFont="1" applyFill="1" applyBorder="1" applyAlignment="1">
      <alignment horizontal="center"/>
    </xf>
    <xf numFmtId="0" fontId="4" fillId="2" borderId="19" xfId="0" applyFont="1" applyFill="1" applyBorder="1" applyAlignment="1">
      <alignment horizontal="center"/>
    </xf>
    <xf numFmtId="0" fontId="4" fillId="2" borderId="2" xfId="0" applyFont="1" applyFill="1" applyBorder="1" applyAlignment="1">
      <alignment horizontal="center"/>
    </xf>
    <xf numFmtId="0" fontId="4" fillId="2" borderId="20" xfId="0" applyFont="1" applyFill="1" applyBorder="1" applyAlignment="1">
      <alignment horizontal="center"/>
    </xf>
    <xf numFmtId="0" fontId="0" fillId="4" borderId="1" xfId="0" applyFill="1" applyBorder="1" applyAlignment="1">
      <alignment horizontal="left" vertical="center" wrapText="1"/>
    </xf>
    <xf numFmtId="0" fontId="0" fillId="4" borderId="1" xfId="0" applyFill="1" applyBorder="1" applyAlignment="1">
      <alignment horizontal="center" vertical="center"/>
    </xf>
    <xf numFmtId="0" fontId="7" fillId="4" borderId="1" xfId="0" applyFont="1" applyFill="1" applyBorder="1" applyAlignment="1">
      <alignment horizontal="left" vertical="center"/>
    </xf>
    <xf numFmtId="10" fontId="0" fillId="4" borderId="1" xfId="0" applyNumberForma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1  Residual Plot</a:t>
            </a:r>
          </a:p>
        </c:rich>
      </c:tx>
      <c:overlay val="0"/>
    </c:title>
    <c:autoTitleDeleted val="0"/>
    <c:plotArea>
      <c:layout/>
      <c:scatterChart>
        <c:scatterStyle val="lineMarker"/>
        <c:varyColors val="0"/>
        <c:ser>
          <c:idx val="0"/>
          <c:order val="0"/>
          <c:spPr>
            <a:ln w="28575">
              <a:noFill/>
            </a:ln>
          </c:spPr>
          <c:xVal>
            <c:numRef>
              <c:f>'Set 1'!$B$23:$B$28</c:f>
              <c:numCache>
                <c:formatCode>General</c:formatCode>
                <c:ptCount val="6"/>
                <c:pt idx="0">
                  <c:v>21</c:v>
                </c:pt>
                <c:pt idx="1">
                  <c:v>26</c:v>
                </c:pt>
                <c:pt idx="2">
                  <c:v>30</c:v>
                </c:pt>
                <c:pt idx="3">
                  <c:v>15</c:v>
                </c:pt>
                <c:pt idx="4">
                  <c:v>16</c:v>
                </c:pt>
                <c:pt idx="5">
                  <c:v>30</c:v>
                </c:pt>
              </c:numCache>
            </c:numRef>
          </c:xVal>
          <c:yVal>
            <c:numRef>
              <c:f>'A46'!$C$25:$C$30</c:f>
              <c:numCache>
                <c:formatCode>General</c:formatCode>
                <c:ptCount val="6"/>
                <c:pt idx="0">
                  <c:v>-1.9613095238095219</c:v>
                </c:pt>
                <c:pt idx="1">
                  <c:v>6.7752976190476204</c:v>
                </c:pt>
                <c:pt idx="2">
                  <c:v>-1.6354166666666643</c:v>
                </c:pt>
                <c:pt idx="3">
                  <c:v>-1.8452380952380949</c:v>
                </c:pt>
                <c:pt idx="4">
                  <c:v>1.3020833333333321</c:v>
                </c:pt>
                <c:pt idx="5">
                  <c:v>-2.6354166666666643</c:v>
                </c:pt>
              </c:numCache>
            </c:numRef>
          </c:yVal>
          <c:smooth val="0"/>
          <c:extLst>
            <c:ext xmlns:c16="http://schemas.microsoft.com/office/drawing/2014/chart" uri="{C3380CC4-5D6E-409C-BE32-E72D297353CC}">
              <c16:uniqueId val="{00000003-CE8C-4D32-8B6D-AEA19B03D289}"/>
            </c:ext>
          </c:extLst>
        </c:ser>
        <c:dLbls>
          <c:showLegendKey val="0"/>
          <c:showVal val="0"/>
          <c:showCatName val="0"/>
          <c:showSerName val="0"/>
          <c:showPercent val="0"/>
          <c:showBubbleSize val="0"/>
        </c:dLbls>
        <c:axId val="310609528"/>
        <c:axId val="310609200"/>
      </c:scatterChart>
      <c:valAx>
        <c:axId val="310609528"/>
        <c:scaling>
          <c:orientation val="minMax"/>
        </c:scaling>
        <c:delete val="0"/>
        <c:axPos val="b"/>
        <c:title>
          <c:tx>
            <c:rich>
              <a:bodyPr/>
              <a:lstStyle/>
              <a:p>
                <a:pPr>
                  <a:defRPr/>
                </a:pPr>
                <a:r>
                  <a:rPr lang="en-US"/>
                  <a:t>X Variable 1</a:t>
                </a:r>
              </a:p>
            </c:rich>
          </c:tx>
          <c:overlay val="0"/>
        </c:title>
        <c:numFmt formatCode="General" sourceLinked="1"/>
        <c:majorTickMark val="out"/>
        <c:minorTickMark val="none"/>
        <c:tickLblPos val="nextTo"/>
        <c:crossAx val="310609200"/>
        <c:crosses val="autoZero"/>
        <c:crossBetween val="midCat"/>
      </c:valAx>
      <c:valAx>
        <c:axId val="31060920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10609528"/>
        <c:crosses val="autoZero"/>
        <c:crossBetween val="midCat"/>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4  Residual Plot</a:t>
            </a:r>
          </a:p>
        </c:rich>
      </c:tx>
      <c:overlay val="0"/>
    </c:title>
    <c:autoTitleDeleted val="0"/>
    <c:plotArea>
      <c:layout/>
      <c:scatterChart>
        <c:scatterStyle val="lineMarker"/>
        <c:varyColors val="0"/>
        <c:ser>
          <c:idx val="0"/>
          <c:order val="0"/>
          <c:spPr>
            <a:ln w="28575">
              <a:noFill/>
            </a:ln>
          </c:spPr>
          <c:xVal>
            <c:numRef>
              <c:f>'Set 4'!$D$10:$D$41</c:f>
              <c:numCache>
                <c:formatCode>General</c:formatCode>
                <c:ptCount val="32"/>
                <c:pt idx="0">
                  <c:v>3.42</c:v>
                </c:pt>
                <c:pt idx="1">
                  <c:v>3.26</c:v>
                </c:pt>
                <c:pt idx="2">
                  <c:v>3.18</c:v>
                </c:pt>
                <c:pt idx="3">
                  <c:v>3.08</c:v>
                </c:pt>
                <c:pt idx="4">
                  <c:v>3.41</c:v>
                </c:pt>
                <c:pt idx="5">
                  <c:v>3.03</c:v>
                </c:pt>
                <c:pt idx="6">
                  <c:v>4.57</c:v>
                </c:pt>
                <c:pt idx="7">
                  <c:v>4.72</c:v>
                </c:pt>
                <c:pt idx="8">
                  <c:v>4.41</c:v>
                </c:pt>
                <c:pt idx="9">
                  <c:v>4.53</c:v>
                </c:pt>
                <c:pt idx="10">
                  <c:v>2.95</c:v>
                </c:pt>
                <c:pt idx="11">
                  <c:v>4.3600000000000003</c:v>
                </c:pt>
                <c:pt idx="12">
                  <c:v>4.42</c:v>
                </c:pt>
                <c:pt idx="13">
                  <c:v>3.94</c:v>
                </c:pt>
                <c:pt idx="14">
                  <c:v>3.49</c:v>
                </c:pt>
                <c:pt idx="15">
                  <c:v>4.3899999999999997</c:v>
                </c:pt>
                <c:pt idx="16">
                  <c:v>6.7</c:v>
                </c:pt>
                <c:pt idx="17">
                  <c:v>7.2</c:v>
                </c:pt>
                <c:pt idx="18">
                  <c:v>7.45</c:v>
                </c:pt>
                <c:pt idx="19">
                  <c:v>7.26</c:v>
                </c:pt>
                <c:pt idx="20">
                  <c:v>4.08</c:v>
                </c:pt>
                <c:pt idx="21">
                  <c:v>3.45</c:v>
                </c:pt>
                <c:pt idx="22">
                  <c:v>5.8</c:v>
                </c:pt>
                <c:pt idx="23">
                  <c:v>6.6</c:v>
                </c:pt>
                <c:pt idx="24">
                  <c:v>4.3</c:v>
                </c:pt>
                <c:pt idx="25">
                  <c:v>4.0999999999999996</c:v>
                </c:pt>
                <c:pt idx="26">
                  <c:v>3.89</c:v>
                </c:pt>
                <c:pt idx="27">
                  <c:v>4.0199999999999996</c:v>
                </c:pt>
                <c:pt idx="28">
                  <c:v>4.53</c:v>
                </c:pt>
                <c:pt idx="29">
                  <c:v>2.64</c:v>
                </c:pt>
                <c:pt idx="30">
                  <c:v>2.59</c:v>
                </c:pt>
                <c:pt idx="31">
                  <c:v>2.59</c:v>
                </c:pt>
              </c:numCache>
            </c:numRef>
          </c:xVal>
          <c:yVal>
            <c:numRef>
              <c:f>'Set 4'!$J$37:$J$68</c:f>
              <c:numCache>
                <c:formatCode>General</c:formatCode>
                <c:ptCount val="32"/>
                <c:pt idx="0">
                  <c:v>1.1392277256715957</c:v>
                </c:pt>
                <c:pt idx="1">
                  <c:v>0.23646875391096245</c:v>
                </c:pt>
                <c:pt idx="2">
                  <c:v>0.12002778159020266</c:v>
                </c:pt>
                <c:pt idx="3">
                  <c:v>-1.9608369930570788</c:v>
                </c:pt>
                <c:pt idx="4">
                  <c:v>-1.4194199268493151</c:v>
                </c:pt>
                <c:pt idx="5">
                  <c:v>-0.67145794976485718</c:v>
                </c:pt>
                <c:pt idx="6">
                  <c:v>1.2217601078710771</c:v>
                </c:pt>
                <c:pt idx="7">
                  <c:v>-0.21833524719350095</c:v>
                </c:pt>
                <c:pt idx="8">
                  <c:v>1.686536645123482E-2</c:v>
                </c:pt>
                <c:pt idx="9">
                  <c:v>0.66608389877627161</c:v>
                </c:pt>
                <c:pt idx="10">
                  <c:v>-1.5436823862143996</c:v>
                </c:pt>
                <c:pt idx="11">
                  <c:v>3.846025290599357</c:v>
                </c:pt>
                <c:pt idx="12">
                  <c:v>0.27127648983159958</c:v>
                </c:pt>
                <c:pt idx="13">
                  <c:v>-0.98233850688940549</c:v>
                </c:pt>
                <c:pt idx="14">
                  <c:v>4.2867527615231467</c:v>
                </c:pt>
                <c:pt idx="15">
                  <c:v>-0.84083804320260924</c:v>
                </c:pt>
                <c:pt idx="16">
                  <c:v>-0.76148354872515256</c:v>
                </c:pt>
                <c:pt idx="17">
                  <c:v>1.6143395391319117</c:v>
                </c:pt>
                <c:pt idx="18">
                  <c:v>2.0832998545416999</c:v>
                </c:pt>
                <c:pt idx="19">
                  <c:v>-1.7689344839979526E-2</c:v>
                </c:pt>
                <c:pt idx="20">
                  <c:v>-3.3766729605649672</c:v>
                </c:pt>
                <c:pt idx="21">
                  <c:v>-1.154580078433419</c:v>
                </c:pt>
                <c:pt idx="22">
                  <c:v>-5.5859612549216493</c:v>
                </c:pt>
                <c:pt idx="23">
                  <c:v>-2.9092410777793702</c:v>
                </c:pt>
                <c:pt idx="24">
                  <c:v>4.3908892722941175</c:v>
                </c:pt>
                <c:pt idx="25">
                  <c:v>5.1062430065551965</c:v>
                </c:pt>
                <c:pt idx="26">
                  <c:v>2.7751528230360307</c:v>
                </c:pt>
                <c:pt idx="27">
                  <c:v>-4.5929937114455157</c:v>
                </c:pt>
                <c:pt idx="28">
                  <c:v>-0.39896605927855688</c:v>
                </c:pt>
                <c:pt idx="29">
                  <c:v>-0.32364787450923771</c:v>
                </c:pt>
                <c:pt idx="30">
                  <c:v>-3.6233294012032893</c:v>
                </c:pt>
                <c:pt idx="31">
                  <c:v>2.6070616930881272</c:v>
                </c:pt>
              </c:numCache>
            </c:numRef>
          </c:yVal>
          <c:smooth val="0"/>
          <c:extLst>
            <c:ext xmlns:c16="http://schemas.microsoft.com/office/drawing/2014/chart" uri="{C3380CC4-5D6E-409C-BE32-E72D297353CC}">
              <c16:uniqueId val="{00000001-41FE-4E03-BF54-4DFFDF4922FB}"/>
            </c:ext>
          </c:extLst>
        </c:ser>
        <c:dLbls>
          <c:showLegendKey val="0"/>
          <c:showVal val="0"/>
          <c:showCatName val="0"/>
          <c:showSerName val="0"/>
          <c:showPercent val="0"/>
          <c:showBubbleSize val="0"/>
        </c:dLbls>
        <c:axId val="462506160"/>
        <c:axId val="462512392"/>
      </c:scatterChart>
      <c:valAx>
        <c:axId val="462506160"/>
        <c:scaling>
          <c:orientation val="minMax"/>
        </c:scaling>
        <c:delete val="0"/>
        <c:axPos val="b"/>
        <c:title>
          <c:tx>
            <c:rich>
              <a:bodyPr/>
              <a:lstStyle/>
              <a:p>
                <a:pPr>
                  <a:defRPr/>
                </a:pPr>
                <a:r>
                  <a:rPr lang="en-US"/>
                  <a:t>X Variable 4</a:t>
                </a:r>
              </a:p>
            </c:rich>
          </c:tx>
          <c:overlay val="0"/>
        </c:title>
        <c:numFmt formatCode="General" sourceLinked="1"/>
        <c:majorTickMark val="out"/>
        <c:minorTickMark val="none"/>
        <c:tickLblPos val="nextTo"/>
        <c:crossAx val="462512392"/>
        <c:crosses val="autoZero"/>
        <c:crossBetween val="midCat"/>
      </c:valAx>
      <c:valAx>
        <c:axId val="46251239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462506160"/>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Tank Temperature  Residual Plot</a:t>
            </a:r>
          </a:p>
        </c:rich>
      </c:tx>
      <c:overlay val="0"/>
    </c:title>
    <c:autoTitleDeleted val="0"/>
    <c:plotArea>
      <c:layout/>
      <c:scatterChart>
        <c:scatterStyle val="lineMarker"/>
        <c:varyColors val="0"/>
        <c:ser>
          <c:idx val="0"/>
          <c:order val="0"/>
          <c:spPr>
            <a:ln w="28575">
              <a:noFill/>
            </a:ln>
          </c:spPr>
          <c:xVal>
            <c:numRef>
              <c:f>'Set 4'!$A$10:$A$41</c:f>
              <c:numCache>
                <c:formatCode>General</c:formatCode>
                <c:ptCount val="32"/>
                <c:pt idx="0">
                  <c:v>33</c:v>
                </c:pt>
                <c:pt idx="1">
                  <c:v>31</c:v>
                </c:pt>
                <c:pt idx="2">
                  <c:v>33</c:v>
                </c:pt>
                <c:pt idx="3">
                  <c:v>37</c:v>
                </c:pt>
                <c:pt idx="4">
                  <c:v>36</c:v>
                </c:pt>
                <c:pt idx="5">
                  <c:v>35</c:v>
                </c:pt>
                <c:pt idx="6">
                  <c:v>59</c:v>
                </c:pt>
                <c:pt idx="7">
                  <c:v>60</c:v>
                </c:pt>
                <c:pt idx="8">
                  <c:v>59</c:v>
                </c:pt>
                <c:pt idx="9">
                  <c:v>60</c:v>
                </c:pt>
                <c:pt idx="10">
                  <c:v>34</c:v>
                </c:pt>
                <c:pt idx="11">
                  <c:v>60</c:v>
                </c:pt>
                <c:pt idx="12">
                  <c:v>60</c:v>
                </c:pt>
                <c:pt idx="13">
                  <c:v>60</c:v>
                </c:pt>
                <c:pt idx="14">
                  <c:v>62</c:v>
                </c:pt>
                <c:pt idx="15">
                  <c:v>62</c:v>
                </c:pt>
                <c:pt idx="16">
                  <c:v>90</c:v>
                </c:pt>
                <c:pt idx="17">
                  <c:v>90</c:v>
                </c:pt>
                <c:pt idx="18">
                  <c:v>92</c:v>
                </c:pt>
                <c:pt idx="19">
                  <c:v>91</c:v>
                </c:pt>
                <c:pt idx="20">
                  <c:v>61</c:v>
                </c:pt>
                <c:pt idx="21">
                  <c:v>59</c:v>
                </c:pt>
                <c:pt idx="22">
                  <c:v>88</c:v>
                </c:pt>
                <c:pt idx="23">
                  <c:v>91</c:v>
                </c:pt>
                <c:pt idx="24">
                  <c:v>63</c:v>
                </c:pt>
                <c:pt idx="25">
                  <c:v>60</c:v>
                </c:pt>
                <c:pt idx="26">
                  <c:v>60</c:v>
                </c:pt>
                <c:pt idx="27">
                  <c:v>59</c:v>
                </c:pt>
                <c:pt idx="28">
                  <c:v>59</c:v>
                </c:pt>
                <c:pt idx="29">
                  <c:v>37</c:v>
                </c:pt>
                <c:pt idx="30">
                  <c:v>35</c:v>
                </c:pt>
                <c:pt idx="31">
                  <c:v>37</c:v>
                </c:pt>
              </c:numCache>
            </c:numRef>
          </c:xVal>
          <c:yVal>
            <c:numRef>
              <c:f>'Set 4'!$J$37:$J$68</c:f>
              <c:numCache>
                <c:formatCode>General</c:formatCode>
                <c:ptCount val="32"/>
                <c:pt idx="0">
                  <c:v>1.1392277256715957</c:v>
                </c:pt>
                <c:pt idx="1">
                  <c:v>0.23646875391096245</c:v>
                </c:pt>
                <c:pt idx="2">
                  <c:v>0.12002778159020266</c:v>
                </c:pt>
                <c:pt idx="3">
                  <c:v>-1.9608369930570788</c:v>
                </c:pt>
                <c:pt idx="4">
                  <c:v>-1.4194199268493151</c:v>
                </c:pt>
                <c:pt idx="5">
                  <c:v>-0.67145794976485718</c:v>
                </c:pt>
                <c:pt idx="6">
                  <c:v>1.2217601078710771</c:v>
                </c:pt>
                <c:pt idx="7">
                  <c:v>-0.21833524719350095</c:v>
                </c:pt>
                <c:pt idx="8">
                  <c:v>1.686536645123482E-2</c:v>
                </c:pt>
                <c:pt idx="9">
                  <c:v>0.66608389877627161</c:v>
                </c:pt>
                <c:pt idx="10">
                  <c:v>-1.5436823862143996</c:v>
                </c:pt>
                <c:pt idx="11">
                  <c:v>3.846025290599357</c:v>
                </c:pt>
                <c:pt idx="12">
                  <c:v>0.27127648983159958</c:v>
                </c:pt>
                <c:pt idx="13">
                  <c:v>-0.98233850688940549</c:v>
                </c:pt>
                <c:pt idx="14">
                  <c:v>4.2867527615231467</c:v>
                </c:pt>
                <c:pt idx="15">
                  <c:v>-0.84083804320260924</c:v>
                </c:pt>
                <c:pt idx="16">
                  <c:v>-0.76148354872515256</c:v>
                </c:pt>
                <c:pt idx="17">
                  <c:v>1.6143395391319117</c:v>
                </c:pt>
                <c:pt idx="18">
                  <c:v>2.0832998545416999</c:v>
                </c:pt>
                <c:pt idx="19">
                  <c:v>-1.7689344839979526E-2</c:v>
                </c:pt>
                <c:pt idx="20">
                  <c:v>-3.3766729605649672</c:v>
                </c:pt>
                <c:pt idx="21">
                  <c:v>-1.154580078433419</c:v>
                </c:pt>
                <c:pt idx="22">
                  <c:v>-5.5859612549216493</c:v>
                </c:pt>
                <c:pt idx="23">
                  <c:v>-2.9092410777793702</c:v>
                </c:pt>
                <c:pt idx="24">
                  <c:v>4.3908892722941175</c:v>
                </c:pt>
                <c:pt idx="25">
                  <c:v>5.1062430065551965</c:v>
                </c:pt>
                <c:pt idx="26">
                  <c:v>2.7751528230360307</c:v>
                </c:pt>
                <c:pt idx="27">
                  <c:v>-4.5929937114455157</c:v>
                </c:pt>
                <c:pt idx="28">
                  <c:v>-0.39896605927855688</c:v>
                </c:pt>
                <c:pt idx="29">
                  <c:v>-0.32364787450923771</c:v>
                </c:pt>
                <c:pt idx="30">
                  <c:v>-3.6233294012032893</c:v>
                </c:pt>
                <c:pt idx="31">
                  <c:v>2.6070616930881272</c:v>
                </c:pt>
              </c:numCache>
            </c:numRef>
          </c:yVal>
          <c:smooth val="0"/>
          <c:extLst>
            <c:ext xmlns:c16="http://schemas.microsoft.com/office/drawing/2014/chart" uri="{C3380CC4-5D6E-409C-BE32-E72D297353CC}">
              <c16:uniqueId val="{00000001-C14C-40E2-8D8B-7BA737F5F769}"/>
            </c:ext>
          </c:extLst>
        </c:ser>
        <c:dLbls>
          <c:showLegendKey val="0"/>
          <c:showVal val="0"/>
          <c:showCatName val="0"/>
          <c:showSerName val="0"/>
          <c:showPercent val="0"/>
          <c:showBubbleSize val="0"/>
        </c:dLbls>
        <c:axId val="249272768"/>
        <c:axId val="249276048"/>
      </c:scatterChart>
      <c:valAx>
        <c:axId val="249272768"/>
        <c:scaling>
          <c:orientation val="minMax"/>
        </c:scaling>
        <c:delete val="0"/>
        <c:axPos val="b"/>
        <c:title>
          <c:tx>
            <c:rich>
              <a:bodyPr/>
              <a:lstStyle/>
              <a:p>
                <a:pPr>
                  <a:defRPr/>
                </a:pPr>
                <a:r>
                  <a:rPr lang="en-US"/>
                  <a:t>Tank Temperature</a:t>
                </a:r>
              </a:p>
            </c:rich>
          </c:tx>
          <c:overlay val="0"/>
        </c:title>
        <c:numFmt formatCode="General" sourceLinked="1"/>
        <c:majorTickMark val="out"/>
        <c:minorTickMark val="none"/>
        <c:tickLblPos val="nextTo"/>
        <c:crossAx val="249276048"/>
        <c:crosses val="autoZero"/>
        <c:crossBetween val="midCat"/>
      </c:valAx>
      <c:valAx>
        <c:axId val="24927604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49272768"/>
        <c:crosses val="autoZero"/>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Gasoline Temperature  Residual Plot</a:t>
            </a:r>
          </a:p>
        </c:rich>
      </c:tx>
      <c:overlay val="0"/>
    </c:title>
    <c:autoTitleDeleted val="0"/>
    <c:plotArea>
      <c:layout/>
      <c:scatterChart>
        <c:scatterStyle val="lineMarker"/>
        <c:varyColors val="0"/>
        <c:ser>
          <c:idx val="0"/>
          <c:order val="0"/>
          <c:spPr>
            <a:ln w="28575">
              <a:noFill/>
            </a:ln>
          </c:spPr>
          <c:xVal>
            <c:numRef>
              <c:f>'Set 4'!$B$10:$B$41</c:f>
              <c:numCache>
                <c:formatCode>General</c:formatCode>
                <c:ptCount val="32"/>
                <c:pt idx="0">
                  <c:v>53</c:v>
                </c:pt>
                <c:pt idx="1">
                  <c:v>36</c:v>
                </c:pt>
                <c:pt idx="2">
                  <c:v>51</c:v>
                </c:pt>
                <c:pt idx="3">
                  <c:v>51</c:v>
                </c:pt>
                <c:pt idx="4">
                  <c:v>54</c:v>
                </c:pt>
                <c:pt idx="5">
                  <c:v>35</c:v>
                </c:pt>
                <c:pt idx="6">
                  <c:v>56</c:v>
                </c:pt>
                <c:pt idx="7">
                  <c:v>60</c:v>
                </c:pt>
                <c:pt idx="8">
                  <c:v>60</c:v>
                </c:pt>
                <c:pt idx="9">
                  <c:v>60</c:v>
                </c:pt>
                <c:pt idx="10">
                  <c:v>35</c:v>
                </c:pt>
                <c:pt idx="11">
                  <c:v>59</c:v>
                </c:pt>
                <c:pt idx="12">
                  <c:v>62</c:v>
                </c:pt>
                <c:pt idx="13">
                  <c:v>36</c:v>
                </c:pt>
                <c:pt idx="14">
                  <c:v>38</c:v>
                </c:pt>
                <c:pt idx="15">
                  <c:v>61</c:v>
                </c:pt>
                <c:pt idx="16">
                  <c:v>64</c:v>
                </c:pt>
                <c:pt idx="17">
                  <c:v>60</c:v>
                </c:pt>
                <c:pt idx="18">
                  <c:v>92</c:v>
                </c:pt>
                <c:pt idx="19">
                  <c:v>92</c:v>
                </c:pt>
                <c:pt idx="20">
                  <c:v>62</c:v>
                </c:pt>
                <c:pt idx="21">
                  <c:v>42</c:v>
                </c:pt>
                <c:pt idx="22">
                  <c:v>65</c:v>
                </c:pt>
                <c:pt idx="23">
                  <c:v>89</c:v>
                </c:pt>
                <c:pt idx="24">
                  <c:v>62</c:v>
                </c:pt>
                <c:pt idx="25">
                  <c:v>61</c:v>
                </c:pt>
                <c:pt idx="26">
                  <c:v>62</c:v>
                </c:pt>
                <c:pt idx="27">
                  <c:v>62</c:v>
                </c:pt>
                <c:pt idx="28">
                  <c:v>62</c:v>
                </c:pt>
                <c:pt idx="29">
                  <c:v>35</c:v>
                </c:pt>
                <c:pt idx="30">
                  <c:v>35</c:v>
                </c:pt>
                <c:pt idx="31">
                  <c:v>37</c:v>
                </c:pt>
              </c:numCache>
            </c:numRef>
          </c:xVal>
          <c:yVal>
            <c:numRef>
              <c:f>'Set 4'!$J$37:$J$68</c:f>
              <c:numCache>
                <c:formatCode>General</c:formatCode>
                <c:ptCount val="32"/>
                <c:pt idx="0">
                  <c:v>1.1392277256715957</c:v>
                </c:pt>
                <c:pt idx="1">
                  <c:v>0.23646875391096245</c:v>
                </c:pt>
                <c:pt idx="2">
                  <c:v>0.12002778159020266</c:v>
                </c:pt>
                <c:pt idx="3">
                  <c:v>-1.9608369930570788</c:v>
                </c:pt>
                <c:pt idx="4">
                  <c:v>-1.4194199268493151</c:v>
                </c:pt>
                <c:pt idx="5">
                  <c:v>-0.67145794976485718</c:v>
                </c:pt>
                <c:pt idx="6">
                  <c:v>1.2217601078710771</c:v>
                </c:pt>
                <c:pt idx="7">
                  <c:v>-0.21833524719350095</c:v>
                </c:pt>
                <c:pt idx="8">
                  <c:v>1.686536645123482E-2</c:v>
                </c:pt>
                <c:pt idx="9">
                  <c:v>0.66608389877627161</c:v>
                </c:pt>
                <c:pt idx="10">
                  <c:v>-1.5436823862143996</c:v>
                </c:pt>
                <c:pt idx="11">
                  <c:v>3.846025290599357</c:v>
                </c:pt>
                <c:pt idx="12">
                  <c:v>0.27127648983159958</c:v>
                </c:pt>
                <c:pt idx="13">
                  <c:v>-0.98233850688940549</c:v>
                </c:pt>
                <c:pt idx="14">
                  <c:v>4.2867527615231467</c:v>
                </c:pt>
                <c:pt idx="15">
                  <c:v>-0.84083804320260924</c:v>
                </c:pt>
                <c:pt idx="16">
                  <c:v>-0.76148354872515256</c:v>
                </c:pt>
                <c:pt idx="17">
                  <c:v>1.6143395391319117</c:v>
                </c:pt>
                <c:pt idx="18">
                  <c:v>2.0832998545416999</c:v>
                </c:pt>
                <c:pt idx="19">
                  <c:v>-1.7689344839979526E-2</c:v>
                </c:pt>
                <c:pt idx="20">
                  <c:v>-3.3766729605649672</c:v>
                </c:pt>
                <c:pt idx="21">
                  <c:v>-1.154580078433419</c:v>
                </c:pt>
                <c:pt idx="22">
                  <c:v>-5.5859612549216493</c:v>
                </c:pt>
                <c:pt idx="23">
                  <c:v>-2.9092410777793702</c:v>
                </c:pt>
                <c:pt idx="24">
                  <c:v>4.3908892722941175</c:v>
                </c:pt>
                <c:pt idx="25">
                  <c:v>5.1062430065551965</c:v>
                </c:pt>
                <c:pt idx="26">
                  <c:v>2.7751528230360307</c:v>
                </c:pt>
                <c:pt idx="27">
                  <c:v>-4.5929937114455157</c:v>
                </c:pt>
                <c:pt idx="28">
                  <c:v>-0.39896605927855688</c:v>
                </c:pt>
                <c:pt idx="29">
                  <c:v>-0.32364787450923771</c:v>
                </c:pt>
                <c:pt idx="30">
                  <c:v>-3.6233294012032893</c:v>
                </c:pt>
                <c:pt idx="31">
                  <c:v>2.6070616930881272</c:v>
                </c:pt>
              </c:numCache>
            </c:numRef>
          </c:yVal>
          <c:smooth val="0"/>
          <c:extLst>
            <c:ext xmlns:c16="http://schemas.microsoft.com/office/drawing/2014/chart" uri="{C3380CC4-5D6E-409C-BE32-E72D297353CC}">
              <c16:uniqueId val="{00000001-7557-48B2-9E53-A3AEB6159567}"/>
            </c:ext>
          </c:extLst>
        </c:ser>
        <c:dLbls>
          <c:showLegendKey val="0"/>
          <c:showVal val="0"/>
          <c:showCatName val="0"/>
          <c:showSerName val="0"/>
          <c:showPercent val="0"/>
          <c:showBubbleSize val="0"/>
        </c:dLbls>
        <c:axId val="425616824"/>
        <c:axId val="425617152"/>
      </c:scatterChart>
      <c:valAx>
        <c:axId val="425616824"/>
        <c:scaling>
          <c:orientation val="minMax"/>
        </c:scaling>
        <c:delete val="0"/>
        <c:axPos val="b"/>
        <c:title>
          <c:tx>
            <c:rich>
              <a:bodyPr/>
              <a:lstStyle/>
              <a:p>
                <a:pPr>
                  <a:defRPr/>
                </a:pPr>
                <a:r>
                  <a:rPr lang="en-US"/>
                  <a:t>Gasoline Temperature</a:t>
                </a:r>
              </a:p>
            </c:rich>
          </c:tx>
          <c:overlay val="0"/>
        </c:title>
        <c:numFmt formatCode="General" sourceLinked="1"/>
        <c:majorTickMark val="out"/>
        <c:minorTickMark val="none"/>
        <c:tickLblPos val="nextTo"/>
        <c:crossAx val="425617152"/>
        <c:crosses val="autoZero"/>
        <c:crossBetween val="midCat"/>
      </c:valAx>
      <c:valAx>
        <c:axId val="42561715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425616824"/>
        <c:crosses val="autoZero"/>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Initial Tank Pressure  Residual Plot</a:t>
            </a:r>
          </a:p>
        </c:rich>
      </c:tx>
      <c:overlay val="0"/>
    </c:title>
    <c:autoTitleDeleted val="0"/>
    <c:plotArea>
      <c:layout/>
      <c:scatterChart>
        <c:scatterStyle val="lineMarker"/>
        <c:varyColors val="0"/>
        <c:ser>
          <c:idx val="0"/>
          <c:order val="0"/>
          <c:spPr>
            <a:ln w="28575">
              <a:noFill/>
            </a:ln>
          </c:spPr>
          <c:xVal>
            <c:numRef>
              <c:f>'Set 4'!$C$10:$C$41</c:f>
              <c:numCache>
                <c:formatCode>General</c:formatCode>
                <c:ptCount val="32"/>
                <c:pt idx="0">
                  <c:v>3.32</c:v>
                </c:pt>
                <c:pt idx="1">
                  <c:v>3.1</c:v>
                </c:pt>
                <c:pt idx="2">
                  <c:v>3.18</c:v>
                </c:pt>
                <c:pt idx="3">
                  <c:v>3.39</c:v>
                </c:pt>
                <c:pt idx="4">
                  <c:v>3.2</c:v>
                </c:pt>
                <c:pt idx="5">
                  <c:v>3.03</c:v>
                </c:pt>
                <c:pt idx="6">
                  <c:v>4.78</c:v>
                </c:pt>
                <c:pt idx="7">
                  <c:v>4.72</c:v>
                </c:pt>
                <c:pt idx="8">
                  <c:v>4.5999999999999996</c:v>
                </c:pt>
                <c:pt idx="9">
                  <c:v>4.53</c:v>
                </c:pt>
                <c:pt idx="10">
                  <c:v>2.9</c:v>
                </c:pt>
                <c:pt idx="11">
                  <c:v>4.4000000000000004</c:v>
                </c:pt>
                <c:pt idx="12">
                  <c:v>4.3099999999999996</c:v>
                </c:pt>
                <c:pt idx="13">
                  <c:v>4.2699999999999996</c:v>
                </c:pt>
                <c:pt idx="14">
                  <c:v>4.41</c:v>
                </c:pt>
                <c:pt idx="15">
                  <c:v>4.3899999999999997</c:v>
                </c:pt>
                <c:pt idx="16">
                  <c:v>7.32</c:v>
                </c:pt>
                <c:pt idx="17">
                  <c:v>7.32</c:v>
                </c:pt>
                <c:pt idx="18">
                  <c:v>7.45</c:v>
                </c:pt>
                <c:pt idx="19">
                  <c:v>7.27</c:v>
                </c:pt>
                <c:pt idx="20">
                  <c:v>3.91</c:v>
                </c:pt>
                <c:pt idx="21">
                  <c:v>3.75</c:v>
                </c:pt>
                <c:pt idx="22">
                  <c:v>6.48</c:v>
                </c:pt>
                <c:pt idx="23">
                  <c:v>6.7</c:v>
                </c:pt>
                <c:pt idx="24">
                  <c:v>4.3</c:v>
                </c:pt>
                <c:pt idx="25">
                  <c:v>4.0199999999999996</c:v>
                </c:pt>
                <c:pt idx="26">
                  <c:v>4.0199999999999996</c:v>
                </c:pt>
                <c:pt idx="27">
                  <c:v>3.98</c:v>
                </c:pt>
                <c:pt idx="28">
                  <c:v>4.3899999999999997</c:v>
                </c:pt>
                <c:pt idx="29">
                  <c:v>2.75</c:v>
                </c:pt>
                <c:pt idx="30">
                  <c:v>2.59</c:v>
                </c:pt>
                <c:pt idx="31">
                  <c:v>2.73</c:v>
                </c:pt>
              </c:numCache>
            </c:numRef>
          </c:xVal>
          <c:yVal>
            <c:numRef>
              <c:f>'Set 4'!$J$37:$J$68</c:f>
              <c:numCache>
                <c:formatCode>General</c:formatCode>
                <c:ptCount val="32"/>
                <c:pt idx="0">
                  <c:v>1.1392277256715957</c:v>
                </c:pt>
                <c:pt idx="1">
                  <c:v>0.23646875391096245</c:v>
                </c:pt>
                <c:pt idx="2">
                  <c:v>0.12002778159020266</c:v>
                </c:pt>
                <c:pt idx="3">
                  <c:v>-1.9608369930570788</c:v>
                </c:pt>
                <c:pt idx="4">
                  <c:v>-1.4194199268493151</c:v>
                </c:pt>
                <c:pt idx="5">
                  <c:v>-0.67145794976485718</c:v>
                </c:pt>
                <c:pt idx="6">
                  <c:v>1.2217601078710771</c:v>
                </c:pt>
                <c:pt idx="7">
                  <c:v>-0.21833524719350095</c:v>
                </c:pt>
                <c:pt idx="8">
                  <c:v>1.686536645123482E-2</c:v>
                </c:pt>
                <c:pt idx="9">
                  <c:v>0.66608389877627161</c:v>
                </c:pt>
                <c:pt idx="10">
                  <c:v>-1.5436823862143996</c:v>
                </c:pt>
                <c:pt idx="11">
                  <c:v>3.846025290599357</c:v>
                </c:pt>
                <c:pt idx="12">
                  <c:v>0.27127648983159958</c:v>
                </c:pt>
                <c:pt idx="13">
                  <c:v>-0.98233850688940549</c:v>
                </c:pt>
                <c:pt idx="14">
                  <c:v>4.2867527615231467</c:v>
                </c:pt>
                <c:pt idx="15">
                  <c:v>-0.84083804320260924</c:v>
                </c:pt>
                <c:pt idx="16">
                  <c:v>-0.76148354872515256</c:v>
                </c:pt>
                <c:pt idx="17">
                  <c:v>1.6143395391319117</c:v>
                </c:pt>
                <c:pt idx="18">
                  <c:v>2.0832998545416999</c:v>
                </c:pt>
                <c:pt idx="19">
                  <c:v>-1.7689344839979526E-2</c:v>
                </c:pt>
                <c:pt idx="20">
                  <c:v>-3.3766729605649672</c:v>
                </c:pt>
                <c:pt idx="21">
                  <c:v>-1.154580078433419</c:v>
                </c:pt>
                <c:pt idx="22">
                  <c:v>-5.5859612549216493</c:v>
                </c:pt>
                <c:pt idx="23">
                  <c:v>-2.9092410777793702</c:v>
                </c:pt>
                <c:pt idx="24">
                  <c:v>4.3908892722941175</c:v>
                </c:pt>
                <c:pt idx="25">
                  <c:v>5.1062430065551965</c:v>
                </c:pt>
                <c:pt idx="26">
                  <c:v>2.7751528230360307</c:v>
                </c:pt>
                <c:pt idx="27">
                  <c:v>-4.5929937114455157</c:v>
                </c:pt>
                <c:pt idx="28">
                  <c:v>-0.39896605927855688</c:v>
                </c:pt>
                <c:pt idx="29">
                  <c:v>-0.32364787450923771</c:v>
                </c:pt>
                <c:pt idx="30">
                  <c:v>-3.6233294012032893</c:v>
                </c:pt>
                <c:pt idx="31">
                  <c:v>2.6070616930881272</c:v>
                </c:pt>
              </c:numCache>
            </c:numRef>
          </c:yVal>
          <c:smooth val="0"/>
          <c:extLst>
            <c:ext xmlns:c16="http://schemas.microsoft.com/office/drawing/2014/chart" uri="{C3380CC4-5D6E-409C-BE32-E72D297353CC}">
              <c16:uniqueId val="{00000001-5908-4778-87D9-E8C8F77117A3}"/>
            </c:ext>
          </c:extLst>
        </c:ser>
        <c:dLbls>
          <c:showLegendKey val="0"/>
          <c:showVal val="0"/>
          <c:showCatName val="0"/>
          <c:showSerName val="0"/>
          <c:showPercent val="0"/>
          <c:showBubbleSize val="0"/>
        </c:dLbls>
        <c:axId val="258109384"/>
        <c:axId val="258110040"/>
      </c:scatterChart>
      <c:valAx>
        <c:axId val="258109384"/>
        <c:scaling>
          <c:orientation val="minMax"/>
        </c:scaling>
        <c:delete val="0"/>
        <c:axPos val="b"/>
        <c:title>
          <c:tx>
            <c:rich>
              <a:bodyPr/>
              <a:lstStyle/>
              <a:p>
                <a:pPr>
                  <a:defRPr/>
                </a:pPr>
                <a:r>
                  <a:rPr lang="en-US"/>
                  <a:t>Initial Tank Pressure</a:t>
                </a:r>
              </a:p>
            </c:rich>
          </c:tx>
          <c:overlay val="0"/>
        </c:title>
        <c:numFmt formatCode="General" sourceLinked="1"/>
        <c:majorTickMark val="out"/>
        <c:minorTickMark val="none"/>
        <c:tickLblPos val="nextTo"/>
        <c:crossAx val="258110040"/>
        <c:crosses val="autoZero"/>
        <c:crossBetween val="midCat"/>
      </c:valAx>
      <c:valAx>
        <c:axId val="25811004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58109384"/>
        <c:crosses val="autoZero"/>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Gasoline Pressue  Residual Plot</a:t>
            </a:r>
          </a:p>
        </c:rich>
      </c:tx>
      <c:overlay val="0"/>
    </c:title>
    <c:autoTitleDeleted val="0"/>
    <c:plotArea>
      <c:layout/>
      <c:scatterChart>
        <c:scatterStyle val="lineMarker"/>
        <c:varyColors val="0"/>
        <c:ser>
          <c:idx val="0"/>
          <c:order val="0"/>
          <c:spPr>
            <a:ln w="28575">
              <a:noFill/>
            </a:ln>
          </c:spPr>
          <c:xVal>
            <c:numRef>
              <c:f>'Set 4'!$D$10:$D$41</c:f>
              <c:numCache>
                <c:formatCode>General</c:formatCode>
                <c:ptCount val="32"/>
                <c:pt idx="0">
                  <c:v>3.42</c:v>
                </c:pt>
                <c:pt idx="1">
                  <c:v>3.26</c:v>
                </c:pt>
                <c:pt idx="2">
                  <c:v>3.18</c:v>
                </c:pt>
                <c:pt idx="3">
                  <c:v>3.08</c:v>
                </c:pt>
                <c:pt idx="4">
                  <c:v>3.41</c:v>
                </c:pt>
                <c:pt idx="5">
                  <c:v>3.03</c:v>
                </c:pt>
                <c:pt idx="6">
                  <c:v>4.57</c:v>
                </c:pt>
                <c:pt idx="7">
                  <c:v>4.72</c:v>
                </c:pt>
                <c:pt idx="8">
                  <c:v>4.41</c:v>
                </c:pt>
                <c:pt idx="9">
                  <c:v>4.53</c:v>
                </c:pt>
                <c:pt idx="10">
                  <c:v>2.95</c:v>
                </c:pt>
                <c:pt idx="11">
                  <c:v>4.3600000000000003</c:v>
                </c:pt>
                <c:pt idx="12">
                  <c:v>4.42</c:v>
                </c:pt>
                <c:pt idx="13">
                  <c:v>3.94</c:v>
                </c:pt>
                <c:pt idx="14">
                  <c:v>3.49</c:v>
                </c:pt>
                <c:pt idx="15">
                  <c:v>4.3899999999999997</c:v>
                </c:pt>
                <c:pt idx="16">
                  <c:v>6.7</c:v>
                </c:pt>
                <c:pt idx="17">
                  <c:v>7.2</c:v>
                </c:pt>
                <c:pt idx="18">
                  <c:v>7.45</c:v>
                </c:pt>
                <c:pt idx="19">
                  <c:v>7.26</c:v>
                </c:pt>
                <c:pt idx="20">
                  <c:v>4.08</c:v>
                </c:pt>
                <c:pt idx="21">
                  <c:v>3.45</c:v>
                </c:pt>
                <c:pt idx="22">
                  <c:v>5.8</c:v>
                </c:pt>
                <c:pt idx="23">
                  <c:v>6.6</c:v>
                </c:pt>
                <c:pt idx="24">
                  <c:v>4.3</c:v>
                </c:pt>
                <c:pt idx="25">
                  <c:v>4.0999999999999996</c:v>
                </c:pt>
                <c:pt idx="26">
                  <c:v>3.89</c:v>
                </c:pt>
                <c:pt idx="27">
                  <c:v>4.0199999999999996</c:v>
                </c:pt>
                <c:pt idx="28">
                  <c:v>4.53</c:v>
                </c:pt>
                <c:pt idx="29">
                  <c:v>2.64</c:v>
                </c:pt>
                <c:pt idx="30">
                  <c:v>2.59</c:v>
                </c:pt>
                <c:pt idx="31">
                  <c:v>2.59</c:v>
                </c:pt>
              </c:numCache>
            </c:numRef>
          </c:xVal>
          <c:yVal>
            <c:numRef>
              <c:f>'Set 4'!$J$37:$J$68</c:f>
              <c:numCache>
                <c:formatCode>General</c:formatCode>
                <c:ptCount val="32"/>
                <c:pt idx="0">
                  <c:v>1.1392277256715957</c:v>
                </c:pt>
                <c:pt idx="1">
                  <c:v>0.23646875391096245</c:v>
                </c:pt>
                <c:pt idx="2">
                  <c:v>0.12002778159020266</c:v>
                </c:pt>
                <c:pt idx="3">
                  <c:v>-1.9608369930570788</c:v>
                </c:pt>
                <c:pt idx="4">
                  <c:v>-1.4194199268493151</c:v>
                </c:pt>
                <c:pt idx="5">
                  <c:v>-0.67145794976485718</c:v>
                </c:pt>
                <c:pt idx="6">
                  <c:v>1.2217601078710771</c:v>
                </c:pt>
                <c:pt idx="7">
                  <c:v>-0.21833524719350095</c:v>
                </c:pt>
                <c:pt idx="8">
                  <c:v>1.686536645123482E-2</c:v>
                </c:pt>
                <c:pt idx="9">
                  <c:v>0.66608389877627161</c:v>
                </c:pt>
                <c:pt idx="10">
                  <c:v>-1.5436823862143996</c:v>
                </c:pt>
                <c:pt idx="11">
                  <c:v>3.846025290599357</c:v>
                </c:pt>
                <c:pt idx="12">
                  <c:v>0.27127648983159958</c:v>
                </c:pt>
                <c:pt idx="13">
                  <c:v>-0.98233850688940549</c:v>
                </c:pt>
                <c:pt idx="14">
                  <c:v>4.2867527615231467</c:v>
                </c:pt>
                <c:pt idx="15">
                  <c:v>-0.84083804320260924</c:v>
                </c:pt>
                <c:pt idx="16">
                  <c:v>-0.76148354872515256</c:v>
                </c:pt>
                <c:pt idx="17">
                  <c:v>1.6143395391319117</c:v>
                </c:pt>
                <c:pt idx="18">
                  <c:v>2.0832998545416999</c:v>
                </c:pt>
                <c:pt idx="19">
                  <c:v>-1.7689344839979526E-2</c:v>
                </c:pt>
                <c:pt idx="20">
                  <c:v>-3.3766729605649672</c:v>
                </c:pt>
                <c:pt idx="21">
                  <c:v>-1.154580078433419</c:v>
                </c:pt>
                <c:pt idx="22">
                  <c:v>-5.5859612549216493</c:v>
                </c:pt>
                <c:pt idx="23">
                  <c:v>-2.9092410777793702</c:v>
                </c:pt>
                <c:pt idx="24">
                  <c:v>4.3908892722941175</c:v>
                </c:pt>
                <c:pt idx="25">
                  <c:v>5.1062430065551965</c:v>
                </c:pt>
                <c:pt idx="26">
                  <c:v>2.7751528230360307</c:v>
                </c:pt>
                <c:pt idx="27">
                  <c:v>-4.5929937114455157</c:v>
                </c:pt>
                <c:pt idx="28">
                  <c:v>-0.39896605927855688</c:v>
                </c:pt>
                <c:pt idx="29">
                  <c:v>-0.32364787450923771</c:v>
                </c:pt>
                <c:pt idx="30">
                  <c:v>-3.6233294012032893</c:v>
                </c:pt>
                <c:pt idx="31">
                  <c:v>2.6070616930881272</c:v>
                </c:pt>
              </c:numCache>
            </c:numRef>
          </c:yVal>
          <c:smooth val="0"/>
          <c:extLst>
            <c:ext xmlns:c16="http://schemas.microsoft.com/office/drawing/2014/chart" uri="{C3380CC4-5D6E-409C-BE32-E72D297353CC}">
              <c16:uniqueId val="{00000001-708E-4ED5-B06D-68B90C7E5570}"/>
            </c:ext>
          </c:extLst>
        </c:ser>
        <c:dLbls>
          <c:showLegendKey val="0"/>
          <c:showVal val="0"/>
          <c:showCatName val="0"/>
          <c:showSerName val="0"/>
          <c:showPercent val="0"/>
          <c:showBubbleSize val="0"/>
        </c:dLbls>
        <c:axId val="383852304"/>
        <c:axId val="383851976"/>
      </c:scatterChart>
      <c:valAx>
        <c:axId val="383852304"/>
        <c:scaling>
          <c:orientation val="minMax"/>
        </c:scaling>
        <c:delete val="0"/>
        <c:axPos val="b"/>
        <c:title>
          <c:tx>
            <c:rich>
              <a:bodyPr/>
              <a:lstStyle/>
              <a:p>
                <a:pPr>
                  <a:defRPr/>
                </a:pPr>
                <a:r>
                  <a:rPr lang="en-US"/>
                  <a:t>Gasoline Pressue</a:t>
                </a:r>
              </a:p>
            </c:rich>
          </c:tx>
          <c:overlay val="0"/>
        </c:title>
        <c:numFmt formatCode="General" sourceLinked="1"/>
        <c:majorTickMark val="out"/>
        <c:minorTickMark val="none"/>
        <c:tickLblPos val="nextTo"/>
        <c:crossAx val="383851976"/>
        <c:crosses val="autoZero"/>
        <c:crossBetween val="midCat"/>
      </c:valAx>
      <c:valAx>
        <c:axId val="38385197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8385230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'Set 1'!$A$23:$A$28</c:f>
              <c:numCache>
                <c:formatCode>General</c:formatCode>
                <c:ptCount val="6"/>
                <c:pt idx="0">
                  <c:v>20</c:v>
                </c:pt>
                <c:pt idx="1">
                  <c:v>33</c:v>
                </c:pt>
                <c:pt idx="2">
                  <c:v>28</c:v>
                </c:pt>
                <c:pt idx="3">
                  <c:v>15</c:v>
                </c:pt>
                <c:pt idx="4">
                  <c:v>19</c:v>
                </c:pt>
                <c:pt idx="5">
                  <c:v>27</c:v>
                </c:pt>
              </c:numCache>
            </c:numRef>
          </c:xVal>
          <c:yVal>
            <c:numRef>
              <c:f>'Set 1'!$B$23:$B$28</c:f>
              <c:numCache>
                <c:formatCode>General</c:formatCode>
                <c:ptCount val="6"/>
                <c:pt idx="0">
                  <c:v>21</c:v>
                </c:pt>
                <c:pt idx="1">
                  <c:v>26</c:v>
                </c:pt>
                <c:pt idx="2">
                  <c:v>30</c:v>
                </c:pt>
                <c:pt idx="3">
                  <c:v>15</c:v>
                </c:pt>
                <c:pt idx="4">
                  <c:v>16</c:v>
                </c:pt>
                <c:pt idx="5">
                  <c:v>30</c:v>
                </c:pt>
              </c:numCache>
            </c:numRef>
          </c:yVal>
          <c:smooth val="0"/>
          <c:extLst>
            <c:ext xmlns:c16="http://schemas.microsoft.com/office/drawing/2014/chart" uri="{C3380CC4-5D6E-409C-BE32-E72D297353CC}">
              <c16:uniqueId val="{00000000-A5E7-490A-AA81-6E678A933B3A}"/>
            </c:ext>
          </c:extLst>
        </c:ser>
        <c:dLbls>
          <c:showLegendKey val="0"/>
          <c:showVal val="0"/>
          <c:showCatName val="0"/>
          <c:showSerName val="0"/>
          <c:showPercent val="0"/>
          <c:showBubbleSize val="0"/>
        </c:dLbls>
        <c:axId val="321216240"/>
        <c:axId val="321215912"/>
      </c:scatterChart>
      <c:valAx>
        <c:axId val="321216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215912"/>
        <c:crosses val="autoZero"/>
        <c:crossBetween val="midCat"/>
      </c:valAx>
      <c:valAx>
        <c:axId val="321215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216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1  Residual Plot</a:t>
            </a:r>
          </a:p>
        </c:rich>
      </c:tx>
      <c:overlay val="0"/>
    </c:title>
    <c:autoTitleDeleted val="0"/>
    <c:plotArea>
      <c:layout/>
      <c:scatterChart>
        <c:scatterStyle val="lineMarker"/>
        <c:varyColors val="0"/>
        <c:ser>
          <c:idx val="0"/>
          <c:order val="0"/>
          <c:spPr>
            <a:ln w="28575">
              <a:noFill/>
            </a:ln>
          </c:spPr>
          <c:xVal>
            <c:numRef>
              <c:f>'Set 1'!$B$23:$B$28</c:f>
              <c:numCache>
                <c:formatCode>General</c:formatCode>
                <c:ptCount val="6"/>
                <c:pt idx="0">
                  <c:v>21</c:v>
                </c:pt>
                <c:pt idx="1">
                  <c:v>26</c:v>
                </c:pt>
                <c:pt idx="2">
                  <c:v>30</c:v>
                </c:pt>
                <c:pt idx="3">
                  <c:v>15</c:v>
                </c:pt>
                <c:pt idx="4">
                  <c:v>16</c:v>
                </c:pt>
                <c:pt idx="5">
                  <c:v>30</c:v>
                </c:pt>
              </c:numCache>
            </c:numRef>
          </c:xVal>
          <c:yVal>
            <c:numRef>
              <c:f>'Set 1'!$C$70:$C$75</c:f>
              <c:numCache>
                <c:formatCode>General</c:formatCode>
                <c:ptCount val="6"/>
                <c:pt idx="0">
                  <c:v>-1.9613095238095219</c:v>
                </c:pt>
                <c:pt idx="1">
                  <c:v>6.7752976190476204</c:v>
                </c:pt>
                <c:pt idx="2">
                  <c:v>-1.6354166666666643</c:v>
                </c:pt>
                <c:pt idx="3">
                  <c:v>-1.8452380952380949</c:v>
                </c:pt>
                <c:pt idx="4">
                  <c:v>1.3020833333333321</c:v>
                </c:pt>
                <c:pt idx="5">
                  <c:v>-2.6354166666666643</c:v>
                </c:pt>
              </c:numCache>
            </c:numRef>
          </c:yVal>
          <c:smooth val="0"/>
          <c:extLst>
            <c:ext xmlns:c16="http://schemas.microsoft.com/office/drawing/2014/chart" uri="{C3380CC4-5D6E-409C-BE32-E72D297353CC}">
              <c16:uniqueId val="{00000001-6813-48D7-A7C7-8594396D37A3}"/>
            </c:ext>
          </c:extLst>
        </c:ser>
        <c:dLbls>
          <c:showLegendKey val="0"/>
          <c:showVal val="0"/>
          <c:showCatName val="0"/>
          <c:showSerName val="0"/>
          <c:showPercent val="0"/>
          <c:showBubbleSize val="0"/>
        </c:dLbls>
        <c:axId val="369916872"/>
        <c:axId val="369916544"/>
      </c:scatterChart>
      <c:valAx>
        <c:axId val="369916872"/>
        <c:scaling>
          <c:orientation val="minMax"/>
        </c:scaling>
        <c:delete val="0"/>
        <c:axPos val="b"/>
        <c:title>
          <c:tx>
            <c:rich>
              <a:bodyPr/>
              <a:lstStyle/>
              <a:p>
                <a:pPr>
                  <a:defRPr/>
                </a:pPr>
                <a:r>
                  <a:rPr lang="en-US"/>
                  <a:t>X Variable 1</a:t>
                </a:r>
              </a:p>
            </c:rich>
          </c:tx>
          <c:overlay val="0"/>
        </c:title>
        <c:numFmt formatCode="General" sourceLinked="1"/>
        <c:majorTickMark val="out"/>
        <c:minorTickMark val="none"/>
        <c:tickLblPos val="nextTo"/>
        <c:crossAx val="369916544"/>
        <c:crosses val="autoZero"/>
        <c:crossBetween val="midCat"/>
      </c:valAx>
      <c:valAx>
        <c:axId val="36991654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69916872"/>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c:v>
              </c:pt>
            </c:numLit>
          </c:yVal>
          <c:smooth val="0"/>
          <c:extLst>
            <c:ext xmlns:c16="http://schemas.microsoft.com/office/drawing/2014/chart" uri="{C3380CC4-5D6E-409C-BE32-E72D297353CC}">
              <c16:uniqueId val="{00000000-FC2D-4E8D-A4EB-3B7DA4A38489}"/>
            </c:ext>
          </c:extLst>
        </c:ser>
        <c:dLbls>
          <c:showLegendKey val="0"/>
          <c:showVal val="0"/>
          <c:showCatName val="0"/>
          <c:showSerName val="0"/>
          <c:showPercent val="0"/>
          <c:showBubbleSize val="0"/>
        </c:dLbls>
        <c:axId val="291563680"/>
        <c:axId val="291564800"/>
      </c:scatterChart>
      <c:valAx>
        <c:axId val="29156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291564800"/>
        <c:crosses val="autoZero"/>
        <c:crossBetween val="midCat"/>
      </c:valAx>
      <c:valAx>
        <c:axId val="2915648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29156368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c:v>
              </c:pt>
            </c:numLit>
          </c:yVal>
          <c:smooth val="0"/>
          <c:extLst>
            <c:ext xmlns:c16="http://schemas.microsoft.com/office/drawing/2014/chart" uri="{C3380CC4-5D6E-409C-BE32-E72D297353CC}">
              <c16:uniqueId val="{00000000-933E-478E-91DC-FD2024373AB3}"/>
            </c:ext>
          </c:extLst>
        </c:ser>
        <c:dLbls>
          <c:showLegendKey val="0"/>
          <c:showVal val="0"/>
          <c:showCatName val="0"/>
          <c:showSerName val="0"/>
          <c:showPercent val="0"/>
          <c:showBubbleSize val="0"/>
        </c:dLbls>
        <c:axId val="291568160"/>
        <c:axId val="291568720"/>
      </c:scatterChart>
      <c:valAx>
        <c:axId val="291568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291568720"/>
        <c:crosses val="autoZero"/>
        <c:crossBetween val="midCat"/>
      </c:valAx>
      <c:valAx>
        <c:axId val="291568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29156816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c:v>
              </c:pt>
            </c:numLit>
          </c:yVal>
          <c:smooth val="0"/>
          <c:extLst>
            <c:ext xmlns:c16="http://schemas.microsoft.com/office/drawing/2014/chart" uri="{C3380CC4-5D6E-409C-BE32-E72D297353CC}">
              <c16:uniqueId val="{00000000-7EAB-41B2-B333-D2242B994E1B}"/>
            </c:ext>
          </c:extLst>
        </c:ser>
        <c:dLbls>
          <c:showLegendKey val="0"/>
          <c:showVal val="0"/>
          <c:showCatName val="0"/>
          <c:showSerName val="0"/>
          <c:showPercent val="0"/>
          <c:showBubbleSize val="0"/>
        </c:dLbls>
        <c:axId val="291570960"/>
        <c:axId val="291571520"/>
      </c:scatterChart>
      <c:valAx>
        <c:axId val="291570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291571520"/>
        <c:crosses val="autoZero"/>
        <c:crossBetween val="midCat"/>
      </c:valAx>
      <c:valAx>
        <c:axId val="2915715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29157096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Training hours(T)  Residual Plot</a:t>
            </a:r>
          </a:p>
        </c:rich>
      </c:tx>
      <c:overlay val="0"/>
    </c:title>
    <c:autoTitleDeleted val="0"/>
    <c:plotArea>
      <c:layout/>
      <c:scatterChart>
        <c:scatterStyle val="lineMarker"/>
        <c:varyColors val="0"/>
        <c:ser>
          <c:idx val="0"/>
          <c:order val="0"/>
          <c:spPr>
            <a:ln w="28575">
              <a:noFill/>
            </a:ln>
          </c:spPr>
          <c:xVal>
            <c:numRef>
              <c:f>'Set 3'!$M$7:$M$43</c:f>
              <c:numCache>
                <c:formatCode>General</c:formatCode>
                <c:ptCount val="37"/>
                <c:pt idx="0">
                  <c:v>24</c:v>
                </c:pt>
                <c:pt idx="1">
                  <c:v>25</c:v>
                </c:pt>
                <c:pt idx="2">
                  <c:v>25</c:v>
                </c:pt>
                <c:pt idx="3">
                  <c:v>25</c:v>
                </c:pt>
                <c:pt idx="4">
                  <c:v>25</c:v>
                </c:pt>
                <c:pt idx="5">
                  <c:v>27</c:v>
                </c:pt>
                <c:pt idx="6">
                  <c:v>30</c:v>
                </c:pt>
                <c:pt idx="7">
                  <c:v>30</c:v>
                </c:pt>
                <c:pt idx="8">
                  <c:v>30</c:v>
                </c:pt>
                <c:pt idx="9">
                  <c:v>31</c:v>
                </c:pt>
                <c:pt idx="10">
                  <c:v>32</c:v>
                </c:pt>
                <c:pt idx="11">
                  <c:v>33</c:v>
                </c:pt>
                <c:pt idx="12">
                  <c:v>39</c:v>
                </c:pt>
                <c:pt idx="13">
                  <c:v>41</c:v>
                </c:pt>
                <c:pt idx="14">
                  <c:v>43</c:v>
                </c:pt>
                <c:pt idx="15">
                  <c:v>44</c:v>
                </c:pt>
                <c:pt idx="16">
                  <c:v>45</c:v>
                </c:pt>
                <c:pt idx="17">
                  <c:v>60</c:v>
                </c:pt>
                <c:pt idx="18">
                  <c:v>57</c:v>
                </c:pt>
                <c:pt idx="19">
                  <c:v>56</c:v>
                </c:pt>
                <c:pt idx="20">
                  <c:v>56</c:v>
                </c:pt>
                <c:pt idx="21">
                  <c:v>49</c:v>
                </c:pt>
                <c:pt idx="22">
                  <c:v>48</c:v>
                </c:pt>
                <c:pt idx="23">
                  <c:v>48</c:v>
                </c:pt>
                <c:pt idx="24">
                  <c:v>46</c:v>
                </c:pt>
                <c:pt idx="25">
                  <c:v>46</c:v>
                </c:pt>
                <c:pt idx="26">
                  <c:v>60</c:v>
                </c:pt>
                <c:pt idx="27">
                  <c:v>63</c:v>
                </c:pt>
                <c:pt idx="28">
                  <c:v>63</c:v>
                </c:pt>
                <c:pt idx="29">
                  <c:v>63</c:v>
                </c:pt>
                <c:pt idx="30">
                  <c:v>64</c:v>
                </c:pt>
                <c:pt idx="31">
                  <c:v>68</c:v>
                </c:pt>
                <c:pt idx="32">
                  <c:v>72</c:v>
                </c:pt>
                <c:pt idx="33">
                  <c:v>75</c:v>
                </c:pt>
                <c:pt idx="34">
                  <c:v>76</c:v>
                </c:pt>
                <c:pt idx="35">
                  <c:v>77</c:v>
                </c:pt>
                <c:pt idx="36">
                  <c:v>79</c:v>
                </c:pt>
              </c:numCache>
            </c:numRef>
          </c:xVal>
          <c:yVal>
            <c:numRef>
              <c:f>'Set 3'!$C$99:$C$135</c:f>
              <c:numCache>
                <c:formatCode>General</c:formatCode>
                <c:ptCount val="37"/>
                <c:pt idx="0">
                  <c:v>6.3208040082050374</c:v>
                </c:pt>
                <c:pt idx="1">
                  <c:v>6.298416163450554</c:v>
                </c:pt>
                <c:pt idx="2">
                  <c:v>6.0043688980537695</c:v>
                </c:pt>
                <c:pt idx="3">
                  <c:v>2.7576695679557517</c:v>
                </c:pt>
                <c:pt idx="4">
                  <c:v>1.8410370102515685</c:v>
                </c:pt>
                <c:pt idx="5">
                  <c:v>-0.78659836840060393</c:v>
                </c:pt>
                <c:pt idx="6">
                  <c:v>-1.533867200218566</c:v>
                </c:pt>
                <c:pt idx="7">
                  <c:v>-2.0681186640814673</c:v>
                </c:pt>
                <c:pt idx="8">
                  <c:v>-3.3150226479543861</c:v>
                </c:pt>
                <c:pt idx="9">
                  <c:v>-1.143153087511898</c:v>
                </c:pt>
                <c:pt idx="10">
                  <c:v>-8.8895911683302202</c:v>
                </c:pt>
                <c:pt idx="11">
                  <c:v>-11.547934718354966</c:v>
                </c:pt>
                <c:pt idx="12">
                  <c:v>1.174428631214937</c:v>
                </c:pt>
                <c:pt idx="13">
                  <c:v>-0.41225549816754636</c:v>
                </c:pt>
                <c:pt idx="14">
                  <c:v>0.62265931630287241</c:v>
                </c:pt>
                <c:pt idx="15">
                  <c:v>-0.1932680406957985</c:v>
                </c:pt>
                <c:pt idx="16">
                  <c:v>-0.95831137612734807</c:v>
                </c:pt>
                <c:pt idx="17">
                  <c:v>-6.2591201095474105</c:v>
                </c:pt>
                <c:pt idx="18">
                  <c:v>-5.4282445377826605</c:v>
                </c:pt>
                <c:pt idx="19">
                  <c:v>-4.8634405000020564</c:v>
                </c:pt>
                <c:pt idx="20">
                  <c:v>-5.6579663607007262</c:v>
                </c:pt>
                <c:pt idx="21">
                  <c:v>-2.4155256724900198</c:v>
                </c:pt>
                <c:pt idx="22">
                  <c:v>4.2154763388788581</c:v>
                </c:pt>
                <c:pt idx="23">
                  <c:v>5.1968364403895748</c:v>
                </c:pt>
                <c:pt idx="24">
                  <c:v>6.0031121728398347</c:v>
                </c:pt>
                <c:pt idx="25">
                  <c:v>5.603112172839829</c:v>
                </c:pt>
                <c:pt idx="26">
                  <c:v>-0.49442172359161418</c:v>
                </c:pt>
                <c:pt idx="27">
                  <c:v>-1.019344560753126</c:v>
                </c:pt>
                <c:pt idx="28">
                  <c:v>-0.16723489308058959</c:v>
                </c:pt>
                <c:pt idx="29">
                  <c:v>0.79082750919518219</c:v>
                </c:pt>
                <c:pt idx="30">
                  <c:v>0.56745331598615678</c:v>
                </c:pt>
                <c:pt idx="31">
                  <c:v>-0.88604939818401363</c:v>
                </c:pt>
                <c:pt idx="32">
                  <c:v>-1.0112880269705755</c:v>
                </c:pt>
                <c:pt idx="33">
                  <c:v>-0.16450959339175597</c:v>
                </c:pt>
                <c:pt idx="34">
                  <c:v>0.40691052959954277</c:v>
                </c:pt>
                <c:pt idx="35">
                  <c:v>5.2557453602834983</c:v>
                </c:pt>
                <c:pt idx="36">
                  <c:v>6.1564087108910002</c:v>
                </c:pt>
              </c:numCache>
            </c:numRef>
          </c:yVal>
          <c:smooth val="0"/>
          <c:extLst>
            <c:ext xmlns:c16="http://schemas.microsoft.com/office/drawing/2014/chart" uri="{C3380CC4-5D6E-409C-BE32-E72D297353CC}">
              <c16:uniqueId val="{00000001-F83C-4B2A-98E4-CA0EDE8D5B80}"/>
            </c:ext>
          </c:extLst>
        </c:ser>
        <c:dLbls>
          <c:showLegendKey val="0"/>
          <c:showVal val="0"/>
          <c:showCatName val="0"/>
          <c:showSerName val="0"/>
          <c:showPercent val="0"/>
          <c:showBubbleSize val="0"/>
        </c:dLbls>
        <c:axId val="148538544"/>
        <c:axId val="148538872"/>
      </c:scatterChart>
      <c:valAx>
        <c:axId val="148538544"/>
        <c:scaling>
          <c:orientation val="minMax"/>
        </c:scaling>
        <c:delete val="0"/>
        <c:axPos val="b"/>
        <c:title>
          <c:tx>
            <c:rich>
              <a:bodyPr/>
              <a:lstStyle/>
              <a:p>
                <a:pPr>
                  <a:defRPr/>
                </a:pPr>
                <a:r>
                  <a:rPr lang="en-US"/>
                  <a:t>Training hours(T)</a:t>
                </a:r>
              </a:p>
            </c:rich>
          </c:tx>
          <c:overlay val="0"/>
        </c:title>
        <c:numFmt formatCode="General" sourceLinked="1"/>
        <c:majorTickMark val="out"/>
        <c:minorTickMark val="none"/>
        <c:tickLblPos val="nextTo"/>
        <c:crossAx val="148538872"/>
        <c:crosses val="autoZero"/>
        <c:crossBetween val="midCat"/>
      </c:valAx>
      <c:valAx>
        <c:axId val="14853887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48538544"/>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(A)  Residual Plot</a:t>
            </a:r>
          </a:p>
        </c:rich>
      </c:tx>
      <c:overlay val="0"/>
    </c:title>
    <c:autoTitleDeleted val="0"/>
    <c:plotArea>
      <c:layout/>
      <c:scatterChart>
        <c:scatterStyle val="lineMarker"/>
        <c:varyColors val="0"/>
        <c:ser>
          <c:idx val="0"/>
          <c:order val="0"/>
          <c:spPr>
            <a:ln w="28575">
              <a:noFill/>
            </a:ln>
          </c:spPr>
          <c:xVal>
            <c:numRef>
              <c:f>'Set 3'!$N$7:$N$43</c:f>
              <c:numCache>
                <c:formatCode>General</c:formatCode>
                <c:ptCount val="37"/>
                <c:pt idx="0">
                  <c:v>60</c:v>
                </c:pt>
                <c:pt idx="1">
                  <c:v>59</c:v>
                </c:pt>
                <c:pt idx="2">
                  <c:v>59</c:v>
                </c:pt>
                <c:pt idx="3">
                  <c:v>53</c:v>
                </c:pt>
                <c:pt idx="4">
                  <c:v>52</c:v>
                </c:pt>
                <c:pt idx="5">
                  <c:v>50</c:v>
                </c:pt>
                <c:pt idx="6">
                  <c:v>50</c:v>
                </c:pt>
                <c:pt idx="7">
                  <c:v>49</c:v>
                </c:pt>
                <c:pt idx="8">
                  <c:v>49</c:v>
                </c:pt>
                <c:pt idx="9">
                  <c:v>49</c:v>
                </c:pt>
                <c:pt idx="10">
                  <c:v>48</c:v>
                </c:pt>
                <c:pt idx="11">
                  <c:v>47</c:v>
                </c:pt>
                <c:pt idx="12">
                  <c:v>47</c:v>
                </c:pt>
                <c:pt idx="13">
                  <c:v>45</c:v>
                </c:pt>
                <c:pt idx="14">
                  <c:v>45</c:v>
                </c:pt>
                <c:pt idx="15">
                  <c:v>43</c:v>
                </c:pt>
                <c:pt idx="16">
                  <c:v>43</c:v>
                </c:pt>
                <c:pt idx="17">
                  <c:v>41</c:v>
                </c:pt>
                <c:pt idx="18">
                  <c:v>40</c:v>
                </c:pt>
                <c:pt idx="19">
                  <c:v>40</c:v>
                </c:pt>
                <c:pt idx="20">
                  <c:v>40</c:v>
                </c:pt>
                <c:pt idx="21">
                  <c:v>40</c:v>
                </c:pt>
                <c:pt idx="22">
                  <c:v>40</c:v>
                </c:pt>
                <c:pt idx="23">
                  <c:v>35</c:v>
                </c:pt>
                <c:pt idx="24">
                  <c:v>35</c:v>
                </c:pt>
                <c:pt idx="25">
                  <c:v>35</c:v>
                </c:pt>
                <c:pt idx="26">
                  <c:v>36</c:v>
                </c:pt>
                <c:pt idx="27">
                  <c:v>37</c:v>
                </c:pt>
                <c:pt idx="28">
                  <c:v>38</c:v>
                </c:pt>
                <c:pt idx="29">
                  <c:v>39</c:v>
                </c:pt>
                <c:pt idx="30">
                  <c:v>39</c:v>
                </c:pt>
                <c:pt idx="31">
                  <c:v>39</c:v>
                </c:pt>
                <c:pt idx="32">
                  <c:v>34</c:v>
                </c:pt>
                <c:pt idx="33">
                  <c:v>34</c:v>
                </c:pt>
                <c:pt idx="34">
                  <c:v>33</c:v>
                </c:pt>
                <c:pt idx="35">
                  <c:v>31</c:v>
                </c:pt>
                <c:pt idx="36">
                  <c:v>30</c:v>
                </c:pt>
              </c:numCache>
            </c:numRef>
          </c:xVal>
          <c:yVal>
            <c:numRef>
              <c:f>'Set 3'!$C$99:$C$135</c:f>
              <c:numCache>
                <c:formatCode>General</c:formatCode>
                <c:ptCount val="37"/>
                <c:pt idx="0">
                  <c:v>6.3208040082050374</c:v>
                </c:pt>
                <c:pt idx="1">
                  <c:v>6.298416163450554</c:v>
                </c:pt>
                <c:pt idx="2">
                  <c:v>6.0043688980537695</c:v>
                </c:pt>
                <c:pt idx="3">
                  <c:v>2.7576695679557517</c:v>
                </c:pt>
                <c:pt idx="4">
                  <c:v>1.8410370102515685</c:v>
                </c:pt>
                <c:pt idx="5">
                  <c:v>-0.78659836840060393</c:v>
                </c:pt>
                <c:pt idx="6">
                  <c:v>-1.533867200218566</c:v>
                </c:pt>
                <c:pt idx="7">
                  <c:v>-2.0681186640814673</c:v>
                </c:pt>
                <c:pt idx="8">
                  <c:v>-3.3150226479543861</c:v>
                </c:pt>
                <c:pt idx="9">
                  <c:v>-1.143153087511898</c:v>
                </c:pt>
                <c:pt idx="10">
                  <c:v>-8.8895911683302202</c:v>
                </c:pt>
                <c:pt idx="11">
                  <c:v>-11.547934718354966</c:v>
                </c:pt>
                <c:pt idx="12">
                  <c:v>1.174428631214937</c:v>
                </c:pt>
                <c:pt idx="13">
                  <c:v>-0.41225549816754636</c:v>
                </c:pt>
                <c:pt idx="14">
                  <c:v>0.62265931630287241</c:v>
                </c:pt>
                <c:pt idx="15">
                  <c:v>-0.1932680406957985</c:v>
                </c:pt>
                <c:pt idx="16">
                  <c:v>-0.95831137612734807</c:v>
                </c:pt>
                <c:pt idx="17">
                  <c:v>-6.2591201095474105</c:v>
                </c:pt>
                <c:pt idx="18">
                  <c:v>-5.4282445377826605</c:v>
                </c:pt>
                <c:pt idx="19">
                  <c:v>-4.8634405000020564</c:v>
                </c:pt>
                <c:pt idx="20">
                  <c:v>-5.6579663607007262</c:v>
                </c:pt>
                <c:pt idx="21">
                  <c:v>-2.4155256724900198</c:v>
                </c:pt>
                <c:pt idx="22">
                  <c:v>4.2154763388788581</c:v>
                </c:pt>
                <c:pt idx="23">
                  <c:v>5.1968364403895748</c:v>
                </c:pt>
                <c:pt idx="24">
                  <c:v>6.0031121728398347</c:v>
                </c:pt>
                <c:pt idx="25">
                  <c:v>5.603112172839829</c:v>
                </c:pt>
                <c:pt idx="26">
                  <c:v>-0.49442172359161418</c:v>
                </c:pt>
                <c:pt idx="27">
                  <c:v>-1.019344560753126</c:v>
                </c:pt>
                <c:pt idx="28">
                  <c:v>-0.16723489308058959</c:v>
                </c:pt>
                <c:pt idx="29">
                  <c:v>0.79082750919518219</c:v>
                </c:pt>
                <c:pt idx="30">
                  <c:v>0.56745331598615678</c:v>
                </c:pt>
                <c:pt idx="31">
                  <c:v>-0.88604939818401363</c:v>
                </c:pt>
                <c:pt idx="32">
                  <c:v>-1.0112880269705755</c:v>
                </c:pt>
                <c:pt idx="33">
                  <c:v>-0.16450959339175597</c:v>
                </c:pt>
                <c:pt idx="34">
                  <c:v>0.40691052959954277</c:v>
                </c:pt>
                <c:pt idx="35">
                  <c:v>5.2557453602834983</c:v>
                </c:pt>
                <c:pt idx="36">
                  <c:v>6.1564087108910002</c:v>
                </c:pt>
              </c:numCache>
            </c:numRef>
          </c:yVal>
          <c:smooth val="0"/>
          <c:extLst>
            <c:ext xmlns:c16="http://schemas.microsoft.com/office/drawing/2014/chart" uri="{C3380CC4-5D6E-409C-BE32-E72D297353CC}">
              <c16:uniqueId val="{00000001-DE35-4EC4-A934-510B79D8AD31}"/>
            </c:ext>
          </c:extLst>
        </c:ser>
        <c:dLbls>
          <c:showLegendKey val="0"/>
          <c:showVal val="0"/>
          <c:showCatName val="0"/>
          <c:showSerName val="0"/>
          <c:showPercent val="0"/>
          <c:showBubbleSize val="0"/>
        </c:dLbls>
        <c:axId val="395216032"/>
        <c:axId val="395215704"/>
      </c:scatterChart>
      <c:valAx>
        <c:axId val="395216032"/>
        <c:scaling>
          <c:orientation val="minMax"/>
        </c:scaling>
        <c:delete val="0"/>
        <c:axPos val="b"/>
        <c:title>
          <c:tx>
            <c:rich>
              <a:bodyPr/>
              <a:lstStyle/>
              <a:p>
                <a:pPr>
                  <a:defRPr/>
                </a:pPr>
                <a:r>
                  <a:rPr lang="en-US"/>
                  <a:t>Age (A)</a:t>
                </a:r>
              </a:p>
            </c:rich>
          </c:tx>
          <c:overlay val="0"/>
        </c:title>
        <c:numFmt formatCode="General" sourceLinked="1"/>
        <c:majorTickMark val="out"/>
        <c:minorTickMark val="none"/>
        <c:tickLblPos val="nextTo"/>
        <c:crossAx val="395215704"/>
        <c:crosses val="autoZero"/>
        <c:crossBetween val="midCat"/>
      </c:valAx>
      <c:valAx>
        <c:axId val="39521570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95216032"/>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Income (I)  Residual Plot</a:t>
            </a:r>
          </a:p>
        </c:rich>
      </c:tx>
      <c:overlay val="0"/>
    </c:title>
    <c:autoTitleDeleted val="0"/>
    <c:plotArea>
      <c:layout/>
      <c:scatterChart>
        <c:scatterStyle val="lineMarker"/>
        <c:varyColors val="0"/>
        <c:ser>
          <c:idx val="0"/>
          <c:order val="0"/>
          <c:spPr>
            <a:ln w="28575">
              <a:noFill/>
            </a:ln>
          </c:spPr>
          <c:xVal>
            <c:numRef>
              <c:f>'Set 3'!$O$7:$O$43</c:f>
              <c:numCache>
                <c:formatCode>General</c:formatCode>
                <c:ptCount val="37"/>
                <c:pt idx="0">
                  <c:v>22.1</c:v>
                </c:pt>
                <c:pt idx="1">
                  <c:v>24.6</c:v>
                </c:pt>
                <c:pt idx="2">
                  <c:v>25.1</c:v>
                </c:pt>
                <c:pt idx="3">
                  <c:v>28</c:v>
                </c:pt>
                <c:pt idx="4">
                  <c:v>28.3</c:v>
                </c:pt>
                <c:pt idx="5">
                  <c:v>29.7</c:v>
                </c:pt>
                <c:pt idx="6">
                  <c:v>32.1</c:v>
                </c:pt>
                <c:pt idx="7">
                  <c:v>32.6</c:v>
                </c:pt>
                <c:pt idx="8">
                  <c:v>33.700000000000003</c:v>
                </c:pt>
                <c:pt idx="9">
                  <c:v>44.1</c:v>
                </c:pt>
                <c:pt idx="10">
                  <c:v>42.9</c:v>
                </c:pt>
                <c:pt idx="11">
                  <c:v>40.700000000000003</c:v>
                </c:pt>
                <c:pt idx="12">
                  <c:v>40.200000000000003</c:v>
                </c:pt>
                <c:pt idx="13">
                  <c:v>40</c:v>
                </c:pt>
                <c:pt idx="14">
                  <c:v>39.9</c:v>
                </c:pt>
                <c:pt idx="15">
                  <c:v>39.6</c:v>
                </c:pt>
                <c:pt idx="16">
                  <c:v>38.5</c:v>
                </c:pt>
                <c:pt idx="17">
                  <c:v>38.4</c:v>
                </c:pt>
                <c:pt idx="18">
                  <c:v>38</c:v>
                </c:pt>
                <c:pt idx="19">
                  <c:v>37.4</c:v>
                </c:pt>
                <c:pt idx="20">
                  <c:v>34.5</c:v>
                </c:pt>
                <c:pt idx="21">
                  <c:v>34.4</c:v>
                </c:pt>
                <c:pt idx="22">
                  <c:v>44.4</c:v>
                </c:pt>
                <c:pt idx="23">
                  <c:v>44.6</c:v>
                </c:pt>
                <c:pt idx="24">
                  <c:v>44.8</c:v>
                </c:pt>
                <c:pt idx="25">
                  <c:v>44.8</c:v>
                </c:pt>
                <c:pt idx="26">
                  <c:v>45.6</c:v>
                </c:pt>
                <c:pt idx="27">
                  <c:v>46.5</c:v>
                </c:pt>
                <c:pt idx="28">
                  <c:v>47.5</c:v>
                </c:pt>
                <c:pt idx="29">
                  <c:v>49</c:v>
                </c:pt>
                <c:pt idx="30">
                  <c:v>51.4</c:v>
                </c:pt>
                <c:pt idx="31">
                  <c:v>52.6</c:v>
                </c:pt>
                <c:pt idx="32">
                  <c:v>52.9</c:v>
                </c:pt>
                <c:pt idx="33">
                  <c:v>54.8</c:v>
                </c:pt>
                <c:pt idx="34">
                  <c:v>55.1</c:v>
                </c:pt>
                <c:pt idx="35">
                  <c:v>55.2</c:v>
                </c:pt>
                <c:pt idx="36">
                  <c:v>55.6</c:v>
                </c:pt>
              </c:numCache>
            </c:numRef>
          </c:xVal>
          <c:yVal>
            <c:numRef>
              <c:f>'Set 3'!$C$99:$C$135</c:f>
              <c:numCache>
                <c:formatCode>General</c:formatCode>
                <c:ptCount val="37"/>
                <c:pt idx="0">
                  <c:v>6.3208040082050374</c:v>
                </c:pt>
                <c:pt idx="1">
                  <c:v>6.298416163450554</c:v>
                </c:pt>
                <c:pt idx="2">
                  <c:v>6.0043688980537695</c:v>
                </c:pt>
                <c:pt idx="3">
                  <c:v>2.7576695679557517</c:v>
                </c:pt>
                <c:pt idx="4">
                  <c:v>1.8410370102515685</c:v>
                </c:pt>
                <c:pt idx="5">
                  <c:v>-0.78659836840060393</c:v>
                </c:pt>
                <c:pt idx="6">
                  <c:v>-1.533867200218566</c:v>
                </c:pt>
                <c:pt idx="7">
                  <c:v>-2.0681186640814673</c:v>
                </c:pt>
                <c:pt idx="8">
                  <c:v>-3.3150226479543861</c:v>
                </c:pt>
                <c:pt idx="9">
                  <c:v>-1.143153087511898</c:v>
                </c:pt>
                <c:pt idx="10">
                  <c:v>-8.8895911683302202</c:v>
                </c:pt>
                <c:pt idx="11">
                  <c:v>-11.547934718354966</c:v>
                </c:pt>
                <c:pt idx="12">
                  <c:v>1.174428631214937</c:v>
                </c:pt>
                <c:pt idx="13">
                  <c:v>-0.41225549816754636</c:v>
                </c:pt>
                <c:pt idx="14">
                  <c:v>0.62265931630287241</c:v>
                </c:pt>
                <c:pt idx="15">
                  <c:v>-0.1932680406957985</c:v>
                </c:pt>
                <c:pt idx="16">
                  <c:v>-0.95831137612734807</c:v>
                </c:pt>
                <c:pt idx="17">
                  <c:v>-6.2591201095474105</c:v>
                </c:pt>
                <c:pt idx="18">
                  <c:v>-5.4282445377826605</c:v>
                </c:pt>
                <c:pt idx="19">
                  <c:v>-4.8634405000020564</c:v>
                </c:pt>
                <c:pt idx="20">
                  <c:v>-5.6579663607007262</c:v>
                </c:pt>
                <c:pt idx="21">
                  <c:v>-2.4155256724900198</c:v>
                </c:pt>
                <c:pt idx="22">
                  <c:v>4.2154763388788581</c:v>
                </c:pt>
                <c:pt idx="23">
                  <c:v>5.1968364403895748</c:v>
                </c:pt>
                <c:pt idx="24">
                  <c:v>6.0031121728398347</c:v>
                </c:pt>
                <c:pt idx="25">
                  <c:v>5.603112172839829</c:v>
                </c:pt>
                <c:pt idx="26">
                  <c:v>-0.49442172359161418</c:v>
                </c:pt>
                <c:pt idx="27">
                  <c:v>-1.019344560753126</c:v>
                </c:pt>
                <c:pt idx="28">
                  <c:v>-0.16723489308058959</c:v>
                </c:pt>
                <c:pt idx="29">
                  <c:v>0.79082750919518219</c:v>
                </c:pt>
                <c:pt idx="30">
                  <c:v>0.56745331598615678</c:v>
                </c:pt>
                <c:pt idx="31">
                  <c:v>-0.88604939818401363</c:v>
                </c:pt>
                <c:pt idx="32">
                  <c:v>-1.0112880269705755</c:v>
                </c:pt>
                <c:pt idx="33">
                  <c:v>-0.16450959339175597</c:v>
                </c:pt>
                <c:pt idx="34">
                  <c:v>0.40691052959954277</c:v>
                </c:pt>
                <c:pt idx="35">
                  <c:v>5.2557453602834983</c:v>
                </c:pt>
                <c:pt idx="36">
                  <c:v>6.1564087108910002</c:v>
                </c:pt>
              </c:numCache>
            </c:numRef>
          </c:yVal>
          <c:smooth val="0"/>
          <c:extLst>
            <c:ext xmlns:c16="http://schemas.microsoft.com/office/drawing/2014/chart" uri="{C3380CC4-5D6E-409C-BE32-E72D297353CC}">
              <c16:uniqueId val="{00000001-F7A8-402D-BFA7-D6432251FAF3}"/>
            </c:ext>
          </c:extLst>
        </c:ser>
        <c:dLbls>
          <c:showLegendKey val="0"/>
          <c:showVal val="0"/>
          <c:showCatName val="0"/>
          <c:showSerName val="0"/>
          <c:showPercent val="0"/>
          <c:showBubbleSize val="0"/>
        </c:dLbls>
        <c:axId val="395219800"/>
        <c:axId val="395220456"/>
      </c:scatterChart>
      <c:valAx>
        <c:axId val="395219800"/>
        <c:scaling>
          <c:orientation val="minMax"/>
        </c:scaling>
        <c:delete val="0"/>
        <c:axPos val="b"/>
        <c:title>
          <c:tx>
            <c:rich>
              <a:bodyPr/>
              <a:lstStyle/>
              <a:p>
                <a:pPr>
                  <a:defRPr/>
                </a:pPr>
                <a:r>
                  <a:rPr lang="en-US"/>
                  <a:t>Income (I)</a:t>
                </a:r>
              </a:p>
            </c:rich>
          </c:tx>
          <c:overlay val="0"/>
        </c:title>
        <c:numFmt formatCode="General" sourceLinked="1"/>
        <c:majorTickMark val="out"/>
        <c:minorTickMark val="none"/>
        <c:tickLblPos val="nextTo"/>
        <c:crossAx val="395220456"/>
        <c:crosses val="autoZero"/>
        <c:crossBetween val="midCat"/>
      </c:valAx>
      <c:valAx>
        <c:axId val="39522045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95219800"/>
        <c:crosses val="autoZero"/>
        <c:crossBetween val="midCat"/>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190500</xdr:colOff>
      <xdr:row>21</xdr:row>
      <xdr:rowOff>0</xdr:rowOff>
    </xdr:from>
    <xdr:to>
      <xdr:col>11</xdr:col>
      <xdr:colOff>609600</xdr:colOff>
      <xdr:row>35</xdr:row>
      <xdr:rowOff>57150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92075</xdr:colOff>
      <xdr:row>29</xdr:row>
      <xdr:rowOff>133350</xdr:rowOff>
    </xdr:from>
    <xdr:to>
      <xdr:col>5</xdr:col>
      <xdr:colOff>542925</xdr:colOff>
      <xdr:row>39</xdr:row>
      <xdr:rowOff>155575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3</xdr:row>
      <xdr:rowOff>0</xdr:rowOff>
    </xdr:from>
    <xdr:to>
      <xdr:col>6</xdr:col>
      <xdr:colOff>0</xdr:colOff>
      <xdr:row>3</xdr:row>
      <xdr:rowOff>0</xdr:rowOff>
    </xdr:to>
    <xdr:graphicFrame macro="">
      <xdr:nvGraphicFramePr>
        <xdr:cNvPr id="2" name="Chart 3">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10</xdr:col>
      <xdr:colOff>0</xdr:colOff>
      <xdr:row>3</xdr:row>
      <xdr:rowOff>0</xdr:rowOff>
    </xdr:to>
    <xdr:graphicFrame macro="">
      <xdr:nvGraphicFramePr>
        <xdr:cNvPr id="3" name="Chart 6">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12</xdr:row>
      <xdr:rowOff>0</xdr:rowOff>
    </xdr:from>
    <xdr:to>
      <xdr:col>10</xdr:col>
      <xdr:colOff>0</xdr:colOff>
      <xdr:row>12</xdr:row>
      <xdr:rowOff>0</xdr:rowOff>
    </xdr:to>
    <xdr:graphicFrame macro="">
      <xdr:nvGraphicFramePr>
        <xdr:cNvPr id="4" name="Chart -102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238125</xdr:colOff>
      <xdr:row>54</xdr:row>
      <xdr:rowOff>161925</xdr:rowOff>
    </xdr:from>
    <xdr:to>
      <xdr:col>15</xdr:col>
      <xdr:colOff>238125</xdr:colOff>
      <xdr:row>65</xdr:row>
      <xdr:rowOff>0</xdr:rowOff>
    </xdr:to>
    <xdr:graphicFrame macro="">
      <xdr:nvGraphicFramePr>
        <xdr:cNvPr id="8" name="Chart 7">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238125</xdr:colOff>
      <xdr:row>56</xdr:row>
      <xdr:rowOff>171450</xdr:rowOff>
    </xdr:from>
    <xdr:to>
      <xdr:col>16</xdr:col>
      <xdr:colOff>238125</xdr:colOff>
      <xdr:row>67</xdr:row>
      <xdr:rowOff>0</xdr:rowOff>
    </xdr:to>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238125</xdr:colOff>
      <xdr:row>58</xdr:row>
      <xdr:rowOff>171450</xdr:rowOff>
    </xdr:from>
    <xdr:to>
      <xdr:col>17</xdr:col>
      <xdr:colOff>238125</xdr:colOff>
      <xdr:row>69</xdr:row>
      <xdr:rowOff>9525</xdr:rowOff>
    </xdr:to>
    <xdr:graphicFrame macro="">
      <xdr:nvGraphicFramePr>
        <xdr:cNvPr id="10" name="Chart 9">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238125</xdr:colOff>
      <xdr:row>9</xdr:row>
      <xdr:rowOff>95250</xdr:rowOff>
    </xdr:from>
    <xdr:to>
      <xdr:col>25</xdr:col>
      <xdr:colOff>238125</xdr:colOff>
      <xdr:row>19</xdr:row>
      <xdr:rowOff>104775</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238125</xdr:colOff>
      <xdr:row>0</xdr:row>
      <xdr:rowOff>180975</xdr:rowOff>
    </xdr:from>
    <xdr:to>
      <xdr:col>22</xdr:col>
      <xdr:colOff>238125</xdr:colOff>
      <xdr:row>8</xdr:row>
      <xdr:rowOff>114300</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238125</xdr:colOff>
      <xdr:row>2</xdr:row>
      <xdr:rowOff>190500</xdr:rowOff>
    </xdr:from>
    <xdr:to>
      <xdr:col>23</xdr:col>
      <xdr:colOff>238125</xdr:colOff>
      <xdr:row>9</xdr:row>
      <xdr:rowOff>28575</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238125</xdr:colOff>
      <xdr:row>4</xdr:row>
      <xdr:rowOff>0</xdr:rowOff>
    </xdr:from>
    <xdr:to>
      <xdr:col>24</xdr:col>
      <xdr:colOff>238125</xdr:colOff>
      <xdr:row>11</xdr:row>
      <xdr:rowOff>28575</xdr:rowOff>
    </xdr:to>
    <xdr:graphicFrame macro="">
      <xdr:nvGraphicFramePr>
        <xdr:cNvPr id="8" name="Chart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238125</xdr:colOff>
      <xdr:row>5</xdr:row>
      <xdr:rowOff>95250</xdr:rowOff>
    </xdr:from>
    <xdr:to>
      <xdr:col>25</xdr:col>
      <xdr:colOff>238125</xdr:colOff>
      <xdr:row>13</xdr:row>
      <xdr:rowOff>38100</xdr:rowOff>
    </xdr:to>
    <xdr:graphicFrame macro="">
      <xdr:nvGraphicFramePr>
        <xdr:cNvPr id="9" name="Chart 8">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B16" sqref="B16"/>
    </sheetView>
  </sheetViews>
  <sheetFormatPr defaultRowHeight="14.5" x14ac:dyDescent="0.35"/>
  <cols>
    <col min="1" max="1" width="20.7265625" customWidth="1"/>
  </cols>
  <sheetData>
    <row r="1" spans="1:9" x14ac:dyDescent="0.35">
      <c r="A1" t="s">
        <v>123</v>
      </c>
    </row>
    <row r="2" spans="1:9" ht="15" thickBot="1" x14ac:dyDescent="0.4"/>
    <row r="3" spans="1:9" x14ac:dyDescent="0.35">
      <c r="A3" s="44" t="s">
        <v>124</v>
      </c>
      <c r="B3" s="44"/>
    </row>
    <row r="4" spans="1:9" x14ac:dyDescent="0.35">
      <c r="A4" s="41" t="s">
        <v>125</v>
      </c>
      <c r="B4" s="41">
        <v>0.84640417734093976</v>
      </c>
    </row>
    <row r="5" spans="1:9" x14ac:dyDescent="0.35">
      <c r="A5" s="41" t="s">
        <v>126</v>
      </c>
      <c r="B5" s="41">
        <v>0.71640003142019293</v>
      </c>
    </row>
    <row r="6" spans="1:9" x14ac:dyDescent="0.35">
      <c r="A6" s="41" t="s">
        <v>127</v>
      </c>
      <c r="B6" s="41">
        <v>0.64550003927524113</v>
      </c>
    </row>
    <row r="7" spans="1:9" x14ac:dyDescent="0.35">
      <c r="A7" s="41" t="s">
        <v>128</v>
      </c>
      <c r="B7" s="41">
        <v>4.0147143793324878</v>
      </c>
    </row>
    <row r="8" spans="1:9" ht="15" thickBot="1" x14ac:dyDescent="0.4">
      <c r="A8" s="42" t="s">
        <v>129</v>
      </c>
      <c r="B8" s="42">
        <v>6</v>
      </c>
    </row>
    <row r="10" spans="1:9" ht="15" thickBot="1" x14ac:dyDescent="0.4">
      <c r="A10" t="s">
        <v>130</v>
      </c>
    </row>
    <row r="11" spans="1:9" x14ac:dyDescent="0.35">
      <c r="A11" s="43"/>
      <c r="B11" s="43" t="s">
        <v>133</v>
      </c>
      <c r="C11" s="43" t="s">
        <v>134</v>
      </c>
      <c r="D11" s="43" t="s">
        <v>135</v>
      </c>
      <c r="E11" s="43" t="s">
        <v>136</v>
      </c>
      <c r="F11" s="43" t="s">
        <v>137</v>
      </c>
    </row>
    <row r="12" spans="1:9" x14ac:dyDescent="0.35">
      <c r="A12" s="41" t="s">
        <v>131</v>
      </c>
      <c r="B12" s="41">
        <v>1</v>
      </c>
      <c r="C12" s="41">
        <v>162.86160714285722</v>
      </c>
      <c r="D12" s="41">
        <v>162.86160714285722</v>
      </c>
      <c r="E12" s="41">
        <v>10.104373918061174</v>
      </c>
      <c r="F12" s="41">
        <v>3.3575723609206326E-2</v>
      </c>
    </row>
    <row r="13" spans="1:9" x14ac:dyDescent="0.35">
      <c r="A13" s="41" t="s">
        <v>3</v>
      </c>
      <c r="B13" s="41">
        <v>4</v>
      </c>
      <c r="C13" s="41">
        <v>64.471726190476161</v>
      </c>
      <c r="D13" s="41">
        <v>16.11793154761904</v>
      </c>
      <c r="E13" s="41"/>
      <c r="F13" s="41"/>
    </row>
    <row r="14" spans="1:9" ht="15" thickBot="1" x14ac:dyDescent="0.4">
      <c r="A14" s="42" t="s">
        <v>1</v>
      </c>
      <c r="B14" s="42">
        <v>5</v>
      </c>
      <c r="C14" s="42">
        <v>227.33333333333337</v>
      </c>
      <c r="D14" s="42"/>
      <c r="E14" s="42"/>
      <c r="F14" s="42"/>
    </row>
    <row r="15" spans="1:9" ht="15" thickBot="1" x14ac:dyDescent="0.4"/>
    <row r="16" spans="1:9" x14ac:dyDescent="0.35">
      <c r="A16" s="43"/>
      <c r="B16" s="43" t="s">
        <v>138</v>
      </c>
      <c r="C16" s="43" t="s">
        <v>128</v>
      </c>
      <c r="D16" s="43" t="s">
        <v>139</v>
      </c>
      <c r="E16" s="43" t="s">
        <v>140</v>
      </c>
      <c r="F16" s="43" t="s">
        <v>141</v>
      </c>
      <c r="G16" s="43" t="s">
        <v>142</v>
      </c>
      <c r="H16" s="43" t="s">
        <v>143</v>
      </c>
      <c r="I16" s="43" t="s">
        <v>144</v>
      </c>
    </row>
    <row r="17" spans="1:9" x14ac:dyDescent="0.35">
      <c r="A17" s="41" t="s">
        <v>132</v>
      </c>
      <c r="B17" s="41">
        <v>4.0550595238095291</v>
      </c>
      <c r="C17" s="41">
        <v>6.3836152919441176</v>
      </c>
      <c r="D17" s="41">
        <v>0.63522930790125487</v>
      </c>
      <c r="E17" s="41">
        <v>0.55980040746495718</v>
      </c>
      <c r="F17" s="41">
        <v>-13.668697906974501</v>
      </c>
      <c r="G17" s="41">
        <v>21.778816954593559</v>
      </c>
      <c r="H17" s="41">
        <v>-13.668697906974501</v>
      </c>
      <c r="I17" s="41">
        <v>21.778816954593559</v>
      </c>
    </row>
    <row r="18" spans="1:9" ht="15" thickBot="1" x14ac:dyDescent="0.4">
      <c r="A18" s="42" t="s">
        <v>145</v>
      </c>
      <c r="B18" s="42">
        <v>0.85267857142857117</v>
      </c>
      <c r="C18" s="42">
        <v>0.26824438773601716</v>
      </c>
      <c r="D18" s="42">
        <v>3.1787377869307125</v>
      </c>
      <c r="E18" s="42">
        <v>3.3575723609206382E-2</v>
      </c>
      <c r="F18" s="42">
        <v>0.10791275410212731</v>
      </c>
      <c r="G18" s="42">
        <v>1.5974443887550152</v>
      </c>
      <c r="H18" s="42">
        <v>0.10791275410212731</v>
      </c>
      <c r="I18" s="42">
        <v>1.5974443887550152</v>
      </c>
    </row>
    <row r="22" spans="1:9" x14ac:dyDescent="0.35">
      <c r="A22" t="s">
        <v>146</v>
      </c>
    </row>
    <row r="23" spans="1:9" ht="15" thickBot="1" x14ac:dyDescent="0.4"/>
    <row r="24" spans="1:9" x14ac:dyDescent="0.35">
      <c r="A24" s="43" t="s">
        <v>147</v>
      </c>
      <c r="B24" s="43" t="s">
        <v>148</v>
      </c>
      <c r="C24" s="43" t="s">
        <v>149</v>
      </c>
    </row>
    <row r="25" spans="1:9" x14ac:dyDescent="0.35">
      <c r="A25" s="41">
        <v>1</v>
      </c>
      <c r="B25" s="41">
        <v>21.961309523809522</v>
      </c>
      <c r="C25" s="41">
        <v>-1.9613095238095219</v>
      </c>
    </row>
    <row r="26" spans="1:9" x14ac:dyDescent="0.35">
      <c r="A26" s="41">
        <v>2</v>
      </c>
      <c r="B26" s="41">
        <v>26.22470238095238</v>
      </c>
      <c r="C26" s="41">
        <v>6.7752976190476204</v>
      </c>
    </row>
    <row r="27" spans="1:9" x14ac:dyDescent="0.35">
      <c r="A27" s="41">
        <v>3</v>
      </c>
      <c r="B27" s="41">
        <v>29.635416666666664</v>
      </c>
      <c r="C27" s="41">
        <v>-1.6354166666666643</v>
      </c>
    </row>
    <row r="28" spans="1:9" x14ac:dyDescent="0.35">
      <c r="A28" s="41">
        <v>4</v>
      </c>
      <c r="B28" s="41">
        <v>16.845238095238095</v>
      </c>
      <c r="C28" s="41">
        <v>-1.8452380952380949</v>
      </c>
    </row>
    <row r="29" spans="1:9" x14ac:dyDescent="0.35">
      <c r="A29" s="41">
        <v>5</v>
      </c>
      <c r="B29" s="41">
        <v>17.697916666666668</v>
      </c>
      <c r="C29" s="41">
        <v>1.3020833333333321</v>
      </c>
    </row>
    <row r="30" spans="1:9" ht="15" thickBot="1" x14ac:dyDescent="0.4">
      <c r="A30" s="42">
        <v>6</v>
      </c>
      <c r="B30" s="42">
        <v>29.635416666666664</v>
      </c>
      <c r="C30" s="42">
        <v>-2.6354166666666643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75"/>
  <sheetViews>
    <sheetView tabSelected="1" workbookViewId="0">
      <selection activeCell="F26" sqref="F26"/>
    </sheetView>
  </sheetViews>
  <sheetFormatPr defaultColWidth="11.453125" defaultRowHeight="14.5" x14ac:dyDescent="0.35"/>
  <cols>
    <col min="1" max="4" width="11.453125" style="1"/>
    <col min="5" max="5" width="16.453125" style="1" customWidth="1"/>
    <col min="6" max="7" width="11.453125" style="1"/>
    <col min="8" max="8" width="16.54296875" style="1" customWidth="1"/>
    <col min="9" max="16384" width="11.453125" style="1"/>
  </cols>
  <sheetData>
    <row r="2" spans="1:6" x14ac:dyDescent="0.35">
      <c r="A2" s="45" t="s">
        <v>162</v>
      </c>
      <c r="B2" s="45"/>
      <c r="C2" s="45"/>
      <c r="D2" s="45"/>
    </row>
    <row r="5" spans="1:6" x14ac:dyDescent="0.35">
      <c r="A5" s="46" t="s">
        <v>94</v>
      </c>
      <c r="B5" s="46"/>
      <c r="C5" s="46"/>
      <c r="D5" s="46"/>
      <c r="E5" s="46"/>
      <c r="F5" s="46"/>
    </row>
    <row r="6" spans="1:6" x14ac:dyDescent="0.35">
      <c r="A6" s="46"/>
      <c r="B6" s="46"/>
      <c r="C6" s="46"/>
      <c r="D6" s="46"/>
      <c r="E6" s="46"/>
      <c r="F6" s="46"/>
    </row>
    <row r="7" spans="1:6" x14ac:dyDescent="0.35">
      <c r="A7" s="46"/>
      <c r="B7" s="46"/>
      <c r="C7" s="46"/>
      <c r="D7" s="46"/>
      <c r="E7" s="46"/>
      <c r="F7" s="46"/>
    </row>
    <row r="8" spans="1:6" x14ac:dyDescent="0.35">
      <c r="A8" s="46"/>
      <c r="B8" s="46"/>
      <c r="C8" s="46"/>
      <c r="D8" s="46"/>
      <c r="E8" s="46"/>
      <c r="F8" s="46"/>
    </row>
    <row r="9" spans="1:6" x14ac:dyDescent="0.35">
      <c r="A9" s="46"/>
      <c r="B9" s="46"/>
      <c r="C9" s="46"/>
      <c r="D9" s="46"/>
      <c r="E9" s="46"/>
      <c r="F9" s="46"/>
    </row>
    <row r="10" spans="1:6" x14ac:dyDescent="0.35">
      <c r="A10" s="46"/>
      <c r="B10" s="46"/>
      <c r="C10" s="46"/>
      <c r="D10" s="46"/>
      <c r="E10" s="46"/>
      <c r="F10" s="46"/>
    </row>
    <row r="11" spans="1:6" x14ac:dyDescent="0.35">
      <c r="A11" s="46"/>
      <c r="B11" s="46"/>
      <c r="C11" s="46"/>
      <c r="D11" s="46"/>
      <c r="E11" s="46"/>
      <c r="F11" s="46"/>
    </row>
    <row r="12" spans="1:6" x14ac:dyDescent="0.35">
      <c r="A12" s="46"/>
      <c r="B12" s="46"/>
      <c r="C12" s="46"/>
      <c r="D12" s="46"/>
      <c r="E12" s="46"/>
      <c r="F12" s="46"/>
    </row>
    <row r="13" spans="1:6" x14ac:dyDescent="0.35">
      <c r="A13" s="46"/>
      <c r="B13" s="46"/>
      <c r="C13" s="46"/>
      <c r="D13" s="46"/>
      <c r="E13" s="46"/>
      <c r="F13" s="46"/>
    </row>
    <row r="14" spans="1:6" x14ac:dyDescent="0.35">
      <c r="A14" s="46"/>
      <c r="B14" s="46"/>
      <c r="C14" s="46"/>
      <c r="D14" s="46"/>
      <c r="E14" s="46"/>
      <c r="F14" s="46"/>
    </row>
    <row r="15" spans="1:6" s="4" customFormat="1" x14ac:dyDescent="0.35">
      <c r="A15" s="46"/>
      <c r="B15" s="46"/>
      <c r="C15" s="46"/>
      <c r="D15" s="46"/>
      <c r="E15" s="46"/>
      <c r="F15" s="46"/>
    </row>
    <row r="16" spans="1:6" s="4" customFormat="1" x14ac:dyDescent="0.35">
      <c r="A16" s="46"/>
      <c r="B16" s="46"/>
      <c r="C16" s="46"/>
      <c r="D16" s="46"/>
      <c r="E16" s="46"/>
      <c r="F16" s="46"/>
    </row>
    <row r="17" spans="1:13" x14ac:dyDescent="0.35">
      <c r="A17" s="46"/>
      <c r="B17" s="46"/>
      <c r="C17" s="46"/>
      <c r="D17" s="46"/>
      <c r="E17" s="46"/>
      <c r="F17" s="46"/>
    </row>
    <row r="18" spans="1:13" x14ac:dyDescent="0.35">
      <c r="A18" s="46"/>
      <c r="B18" s="46"/>
      <c r="C18" s="46"/>
      <c r="D18" s="46"/>
      <c r="E18" s="46"/>
      <c r="F18" s="46"/>
      <c r="G18" s="15"/>
      <c r="H18" s="15"/>
      <c r="I18" s="15"/>
      <c r="J18" s="15"/>
      <c r="K18" s="15"/>
      <c r="L18" s="15"/>
    </row>
    <row r="19" spans="1:13" x14ac:dyDescent="0.35">
      <c r="A19" s="46"/>
      <c r="B19" s="46"/>
      <c r="C19" s="46"/>
      <c r="D19" s="46"/>
      <c r="E19" s="46"/>
      <c r="F19" s="46"/>
      <c r="G19" s="15" t="s">
        <v>92</v>
      </c>
      <c r="H19" s="15"/>
      <c r="I19" s="15"/>
      <c r="J19" s="15"/>
      <c r="K19" s="15"/>
      <c r="L19" s="15"/>
    </row>
    <row r="20" spans="1:13" ht="15" thickBot="1" x14ac:dyDescent="0.4">
      <c r="A20" s="46"/>
      <c r="B20" s="46"/>
      <c r="C20" s="46"/>
      <c r="D20" s="46"/>
      <c r="E20" s="46"/>
      <c r="F20" s="46"/>
      <c r="G20" s="15"/>
      <c r="H20" s="15"/>
      <c r="I20" s="15"/>
      <c r="J20" s="15"/>
      <c r="K20" s="15"/>
      <c r="L20" s="15"/>
    </row>
    <row r="21" spans="1:13" x14ac:dyDescent="0.35">
      <c r="G21" s="47"/>
      <c r="H21" s="48"/>
      <c r="I21" s="48"/>
      <c r="J21" s="48"/>
      <c r="K21" s="48"/>
      <c r="L21" s="48"/>
      <c r="M21" s="49"/>
    </row>
    <row r="22" spans="1:13" x14ac:dyDescent="0.35">
      <c r="A22" s="9" t="s">
        <v>2</v>
      </c>
      <c r="B22" s="9" t="s">
        <v>6</v>
      </c>
      <c r="C22" s="9" t="s">
        <v>4</v>
      </c>
      <c r="D22" s="9" t="s">
        <v>3</v>
      </c>
      <c r="E22" s="9" t="s">
        <v>5</v>
      </c>
      <c r="G22" s="50"/>
      <c r="H22" s="51"/>
      <c r="I22" s="51"/>
      <c r="J22" s="51"/>
      <c r="K22" s="51"/>
      <c r="L22" s="51"/>
      <c r="M22" s="52"/>
    </row>
    <row r="23" spans="1:13" x14ac:dyDescent="0.35">
      <c r="A23" s="9">
        <v>20</v>
      </c>
      <c r="B23" s="9">
        <v>21</v>
      </c>
      <c r="C23" s="9">
        <f>B23*$B$63+$B$62</f>
        <v>21.961309523809522</v>
      </c>
      <c r="D23" s="9">
        <f>A23-C23</f>
        <v>-1.9613095238095219</v>
      </c>
      <c r="E23" s="9">
        <f>D23*D23</f>
        <v>3.8467350481859337</v>
      </c>
      <c r="G23" s="50"/>
      <c r="H23" s="51"/>
      <c r="I23" s="51"/>
      <c r="J23" s="51"/>
      <c r="K23" s="51"/>
      <c r="L23" s="51"/>
      <c r="M23" s="52"/>
    </row>
    <row r="24" spans="1:13" x14ac:dyDescent="0.35">
      <c r="A24" s="9">
        <v>33</v>
      </c>
      <c r="B24" s="9">
        <v>26</v>
      </c>
      <c r="C24" s="9">
        <f t="shared" ref="C24:C28" si="0">B24*$B$63+$B$62</f>
        <v>26.22470238095238</v>
      </c>
      <c r="D24" s="9">
        <f t="shared" ref="D24:D28" si="1">A24-C24</f>
        <v>6.7752976190476204</v>
      </c>
      <c r="E24" s="9">
        <f t="shared" ref="E24:E28" si="2">D24*D24</f>
        <v>45.904657826672356</v>
      </c>
      <c r="G24" s="50"/>
      <c r="H24" s="51"/>
      <c r="I24" s="51"/>
      <c r="J24" s="51"/>
      <c r="K24" s="51"/>
      <c r="L24" s="51"/>
      <c r="M24" s="52"/>
    </row>
    <row r="25" spans="1:13" x14ac:dyDescent="0.35">
      <c r="A25" s="9">
        <v>28</v>
      </c>
      <c r="B25" s="9">
        <v>30</v>
      </c>
      <c r="C25" s="9">
        <f t="shared" si="0"/>
        <v>29.635416666666664</v>
      </c>
      <c r="D25" s="9">
        <f t="shared" si="1"/>
        <v>-1.6354166666666643</v>
      </c>
      <c r="E25" s="9">
        <f t="shared" si="2"/>
        <v>2.6745876736111032</v>
      </c>
      <c r="G25" s="50"/>
      <c r="H25" s="51"/>
      <c r="I25" s="51"/>
      <c r="J25" s="51"/>
      <c r="K25" s="51"/>
      <c r="L25" s="51"/>
      <c r="M25" s="52"/>
    </row>
    <row r="26" spans="1:13" x14ac:dyDescent="0.35">
      <c r="A26" s="9">
        <v>15</v>
      </c>
      <c r="B26" s="9">
        <v>15</v>
      </c>
      <c r="C26" s="9">
        <f t="shared" si="0"/>
        <v>16.845238095238095</v>
      </c>
      <c r="D26" s="9">
        <f t="shared" si="1"/>
        <v>-1.8452380952380949</v>
      </c>
      <c r="E26" s="9">
        <f t="shared" si="2"/>
        <v>3.4049036281179124</v>
      </c>
      <c r="G26" s="50"/>
      <c r="H26" s="51"/>
      <c r="I26" s="51"/>
      <c r="J26" s="51"/>
      <c r="K26" s="51"/>
      <c r="L26" s="51"/>
      <c r="M26" s="52"/>
    </row>
    <row r="27" spans="1:13" x14ac:dyDescent="0.35">
      <c r="A27" s="9">
        <v>19</v>
      </c>
      <c r="B27" s="9">
        <v>16</v>
      </c>
      <c r="C27" s="9">
        <f t="shared" si="0"/>
        <v>17.697916666666668</v>
      </c>
      <c r="D27" s="9">
        <f t="shared" si="1"/>
        <v>1.3020833333333321</v>
      </c>
      <c r="E27" s="9">
        <f t="shared" si="2"/>
        <v>1.6954210069444413</v>
      </c>
      <c r="G27" s="50"/>
      <c r="H27" s="51"/>
      <c r="I27" s="51"/>
      <c r="J27" s="51"/>
      <c r="K27" s="51"/>
      <c r="L27" s="51"/>
      <c r="M27" s="52"/>
    </row>
    <row r="28" spans="1:13" ht="15" thickBot="1" x14ac:dyDescent="0.4">
      <c r="A28" s="10">
        <v>27</v>
      </c>
      <c r="B28" s="10">
        <v>30</v>
      </c>
      <c r="C28" s="9">
        <f t="shared" si="0"/>
        <v>29.635416666666664</v>
      </c>
      <c r="D28" s="9">
        <f t="shared" si="1"/>
        <v>-2.6354166666666643</v>
      </c>
      <c r="E28" s="9">
        <f t="shared" si="2"/>
        <v>6.9454210069444322</v>
      </c>
      <c r="G28" s="50"/>
      <c r="H28" s="51"/>
      <c r="I28" s="51"/>
      <c r="J28" s="51"/>
      <c r="K28" s="51"/>
      <c r="L28" s="51"/>
      <c r="M28" s="52"/>
    </row>
    <row r="29" spans="1:13" ht="15" thickBot="1" x14ac:dyDescent="0.4">
      <c r="A29" s="16" t="s">
        <v>7</v>
      </c>
      <c r="B29" s="11">
        <f>CORREL(B23:B28,A23:A28)</f>
        <v>0.84640417734093953</v>
      </c>
      <c r="C29" s="17" t="s">
        <v>8</v>
      </c>
      <c r="D29" s="12"/>
      <c r="E29" s="13">
        <f>SUM(E23:E28)</f>
        <v>64.471726190476176</v>
      </c>
      <c r="G29" s="50"/>
      <c r="H29" s="51"/>
      <c r="I29" s="51"/>
      <c r="J29" s="51"/>
      <c r="K29" s="51"/>
      <c r="L29" s="51"/>
      <c r="M29" s="52"/>
    </row>
    <row r="30" spans="1:13" x14ac:dyDescent="0.35">
      <c r="G30" s="50"/>
      <c r="H30" s="51"/>
      <c r="I30" s="51"/>
      <c r="J30" s="51"/>
      <c r="K30" s="51"/>
      <c r="L30" s="51"/>
      <c r="M30" s="52"/>
    </row>
    <row r="31" spans="1:13" x14ac:dyDescent="0.35">
      <c r="G31" s="50"/>
      <c r="H31" s="51"/>
      <c r="I31" s="51"/>
      <c r="J31" s="51"/>
      <c r="K31" s="51"/>
      <c r="L31" s="51"/>
      <c r="M31" s="52"/>
    </row>
    <row r="32" spans="1:13" x14ac:dyDescent="0.35">
      <c r="G32" s="50"/>
      <c r="H32" s="51"/>
      <c r="I32" s="51"/>
      <c r="J32" s="51"/>
      <c r="K32" s="51"/>
      <c r="L32" s="51"/>
      <c r="M32" s="52"/>
    </row>
    <row r="33" spans="1:13" x14ac:dyDescent="0.35">
      <c r="G33" s="50"/>
      <c r="H33" s="51"/>
      <c r="I33" s="51"/>
      <c r="J33" s="51"/>
      <c r="K33" s="51"/>
      <c r="L33" s="51"/>
      <c r="M33" s="52"/>
    </row>
    <row r="34" spans="1:13" x14ac:dyDescent="0.35">
      <c r="E34" s="4"/>
      <c r="F34" s="4"/>
      <c r="G34" s="50"/>
      <c r="H34" s="51"/>
      <c r="I34" s="51"/>
      <c r="J34" s="51"/>
      <c r="K34" s="51"/>
      <c r="L34" s="51"/>
      <c r="M34" s="52"/>
    </row>
    <row r="35" spans="1:13" x14ac:dyDescent="0.35">
      <c r="E35" s="4"/>
      <c r="F35" s="4"/>
      <c r="G35" s="50"/>
      <c r="H35" s="51"/>
      <c r="I35" s="51"/>
      <c r="J35" s="51"/>
      <c r="K35" s="51"/>
      <c r="L35" s="51"/>
      <c r="M35" s="52"/>
    </row>
    <row r="36" spans="1:13" x14ac:dyDescent="0.35">
      <c r="E36" s="4"/>
      <c r="F36" s="4"/>
      <c r="G36" s="50"/>
      <c r="H36" s="51"/>
      <c r="I36" s="51"/>
      <c r="J36" s="51"/>
      <c r="K36" s="51"/>
      <c r="L36" s="51"/>
      <c r="M36" s="52"/>
    </row>
    <row r="37" spans="1:13" x14ac:dyDescent="0.35">
      <c r="E37" s="4"/>
      <c r="F37" s="4"/>
      <c r="G37" s="50"/>
      <c r="H37" s="51"/>
      <c r="I37" s="51"/>
      <c r="J37" s="51"/>
      <c r="K37" s="51"/>
      <c r="L37" s="51"/>
      <c r="M37" s="52"/>
    </row>
    <row r="38" spans="1:13" x14ac:dyDescent="0.35">
      <c r="E38" s="4"/>
      <c r="F38" s="4"/>
      <c r="G38" s="50"/>
      <c r="H38" s="51"/>
      <c r="I38" s="51"/>
      <c r="J38" s="51"/>
      <c r="K38" s="51"/>
      <c r="L38" s="51"/>
      <c r="M38" s="52"/>
    </row>
    <row r="39" spans="1:13" x14ac:dyDescent="0.35">
      <c r="E39" s="4"/>
      <c r="F39" s="4"/>
      <c r="G39" s="50"/>
      <c r="H39" s="51"/>
      <c r="I39" s="51"/>
      <c r="J39" s="51"/>
      <c r="K39" s="51"/>
      <c r="L39" s="51"/>
      <c r="M39" s="52"/>
    </row>
    <row r="40" spans="1:13" x14ac:dyDescent="0.35">
      <c r="A40" s="4"/>
      <c r="B40" s="4"/>
      <c r="C40" s="4"/>
      <c r="D40" s="4"/>
      <c r="E40" s="4"/>
      <c r="F40" s="4"/>
      <c r="G40" s="50"/>
      <c r="H40" s="51"/>
      <c r="I40" s="51"/>
      <c r="J40" s="51"/>
      <c r="K40" s="51"/>
      <c r="L40" s="51"/>
      <c r="M40" s="52"/>
    </row>
    <row r="41" spans="1:13" x14ac:dyDescent="0.35">
      <c r="A41" s="4"/>
      <c r="B41" s="4"/>
      <c r="C41" s="4"/>
      <c r="D41" s="4"/>
      <c r="E41" s="4"/>
      <c r="F41" s="4"/>
      <c r="G41" s="50"/>
      <c r="H41" s="51"/>
      <c r="I41" s="51"/>
      <c r="J41" s="51"/>
      <c r="K41" s="51"/>
      <c r="L41" s="51"/>
      <c r="M41" s="52"/>
    </row>
    <row r="42" spans="1:13" x14ac:dyDescent="0.35">
      <c r="A42" s="4"/>
      <c r="B42" s="4"/>
      <c r="C42" s="4"/>
      <c r="D42" s="4"/>
      <c r="E42" s="4"/>
      <c r="F42" s="4"/>
      <c r="G42" s="50"/>
      <c r="H42" s="51"/>
      <c r="I42" s="51"/>
      <c r="J42" s="51"/>
      <c r="K42" s="51"/>
      <c r="L42" s="51"/>
      <c r="M42" s="52"/>
    </row>
    <row r="43" spans="1:13" ht="15" thickBot="1" x14ac:dyDescent="0.4">
      <c r="A43" s="4"/>
      <c r="B43" s="4"/>
      <c r="C43" s="4"/>
      <c r="D43" s="4"/>
      <c r="E43" s="4"/>
      <c r="F43" s="4"/>
      <c r="G43" s="53"/>
      <c r="H43" s="54"/>
      <c r="I43" s="54"/>
      <c r="J43" s="54"/>
      <c r="K43" s="54"/>
      <c r="L43" s="54"/>
      <c r="M43" s="55"/>
    </row>
    <row r="44" spans="1:13" x14ac:dyDescent="0.35">
      <c r="A44" s="4"/>
      <c r="B44" s="4"/>
      <c r="C44" s="4"/>
      <c r="D44" s="4"/>
      <c r="E44" s="4"/>
      <c r="F44" s="4"/>
      <c r="G44" s="4"/>
      <c r="H44" s="4"/>
      <c r="I44" s="4"/>
      <c r="J44" s="4"/>
      <c r="K44" s="14"/>
    </row>
    <row r="45" spans="1:13" x14ac:dyDescent="0.35">
      <c r="A45" s="4"/>
      <c r="B45" s="4"/>
      <c r="C45" s="4"/>
      <c r="D45" s="4"/>
      <c r="E45" s="4"/>
      <c r="F45" s="4"/>
      <c r="G45" s="4"/>
      <c r="H45" s="4"/>
      <c r="I45" s="4"/>
      <c r="J45" s="4"/>
    </row>
    <row r="46" spans="1:13" x14ac:dyDescent="0.35">
      <c r="A46" t="s">
        <v>123</v>
      </c>
      <c r="B46"/>
      <c r="C46"/>
      <c r="D46"/>
      <c r="E46"/>
      <c r="F46"/>
      <c r="G46"/>
      <c r="H46"/>
      <c r="I46"/>
      <c r="J46" s="4"/>
    </row>
    <row r="47" spans="1:13" ht="15" thickBot="1" x14ac:dyDescent="0.4">
      <c r="A47"/>
      <c r="B47"/>
      <c r="C47"/>
      <c r="D47"/>
      <c r="E47"/>
      <c r="F47"/>
      <c r="G47"/>
      <c r="H47"/>
      <c r="I47"/>
      <c r="J47" s="4"/>
    </row>
    <row r="48" spans="1:13" x14ac:dyDescent="0.35">
      <c r="A48" s="44" t="s">
        <v>124</v>
      </c>
      <c r="B48" s="44"/>
      <c r="C48"/>
      <c r="D48"/>
      <c r="E48"/>
      <c r="F48"/>
      <c r="G48"/>
      <c r="H48"/>
      <c r="I48"/>
      <c r="J48" s="4"/>
    </row>
    <row r="49" spans="1:10" x14ac:dyDescent="0.35">
      <c r="A49" s="41" t="s">
        <v>125</v>
      </c>
      <c r="B49" s="41">
        <v>0.84640417734093976</v>
      </c>
      <c r="C49"/>
      <c r="D49"/>
      <c r="E49"/>
      <c r="F49"/>
      <c r="G49"/>
      <c r="H49"/>
      <c r="I49"/>
      <c r="J49" s="4"/>
    </row>
    <row r="50" spans="1:10" x14ac:dyDescent="0.35">
      <c r="A50" s="41" t="s">
        <v>126</v>
      </c>
      <c r="B50" s="41">
        <v>0.71640003142019293</v>
      </c>
      <c r="C50"/>
      <c r="D50"/>
      <c r="E50"/>
      <c r="F50"/>
      <c r="G50"/>
      <c r="H50"/>
      <c r="I50"/>
      <c r="J50" s="4"/>
    </row>
    <row r="51" spans="1:10" x14ac:dyDescent="0.35">
      <c r="A51" s="41" t="s">
        <v>127</v>
      </c>
      <c r="B51" s="41">
        <v>0.64550003927524113</v>
      </c>
      <c r="C51"/>
      <c r="D51"/>
      <c r="E51"/>
      <c r="F51"/>
      <c r="G51"/>
      <c r="H51"/>
      <c r="I51"/>
      <c r="J51" s="4"/>
    </row>
    <row r="52" spans="1:10" x14ac:dyDescent="0.35">
      <c r="A52" s="41" t="s">
        <v>128</v>
      </c>
      <c r="B52" s="41">
        <v>4.0147143793324878</v>
      </c>
      <c r="C52"/>
      <c r="D52"/>
      <c r="E52"/>
      <c r="F52"/>
      <c r="G52"/>
      <c r="H52"/>
      <c r="I52"/>
      <c r="J52" s="4"/>
    </row>
    <row r="53" spans="1:10" ht="15" thickBot="1" x14ac:dyDescent="0.4">
      <c r="A53" s="42" t="s">
        <v>129</v>
      </c>
      <c r="B53" s="42">
        <v>6</v>
      </c>
      <c r="C53"/>
      <c r="D53"/>
      <c r="E53"/>
      <c r="F53"/>
      <c r="G53"/>
      <c r="H53"/>
      <c r="I53"/>
      <c r="J53" s="4"/>
    </row>
    <row r="54" spans="1:10" x14ac:dyDescent="0.35">
      <c r="A54"/>
      <c r="B54"/>
      <c r="C54"/>
      <c r="D54"/>
      <c r="E54"/>
      <c r="F54"/>
      <c r="G54"/>
      <c r="H54"/>
      <c r="I54"/>
      <c r="J54" s="4"/>
    </row>
    <row r="55" spans="1:10" ht="15" thickBot="1" x14ac:dyDescent="0.4">
      <c r="A55" t="s">
        <v>130</v>
      </c>
      <c r="B55"/>
      <c r="C55"/>
      <c r="D55"/>
      <c r="E55"/>
      <c r="F55"/>
      <c r="G55"/>
      <c r="H55"/>
      <c r="I55"/>
      <c r="J55" s="4"/>
    </row>
    <row r="56" spans="1:10" x14ac:dyDescent="0.35">
      <c r="A56" s="43"/>
      <c r="B56" s="43" t="s">
        <v>133</v>
      </c>
      <c r="C56" s="43" t="s">
        <v>134</v>
      </c>
      <c r="D56" s="43" t="s">
        <v>135</v>
      </c>
      <c r="E56" s="43" t="s">
        <v>136</v>
      </c>
      <c r="F56" s="43" t="s">
        <v>137</v>
      </c>
      <c r="G56"/>
      <c r="H56"/>
      <c r="I56"/>
      <c r="J56" s="4"/>
    </row>
    <row r="57" spans="1:10" x14ac:dyDescent="0.35">
      <c r="A57" s="41" t="s">
        <v>131</v>
      </c>
      <c r="B57" s="41">
        <v>1</v>
      </c>
      <c r="C57" s="41">
        <v>162.86160714285722</v>
      </c>
      <c r="D57" s="41">
        <v>162.86160714285722</v>
      </c>
      <c r="E57" s="41">
        <v>10.104373918061174</v>
      </c>
      <c r="F57" s="41">
        <v>3.3575723609206326E-2</v>
      </c>
      <c r="G57"/>
      <c r="H57"/>
      <c r="I57"/>
      <c r="J57" s="4"/>
    </row>
    <row r="58" spans="1:10" x14ac:dyDescent="0.35">
      <c r="A58" s="41" t="s">
        <v>3</v>
      </c>
      <c r="B58" s="41">
        <v>4</v>
      </c>
      <c r="C58" s="41">
        <v>64.471726190476161</v>
      </c>
      <c r="D58" s="41">
        <v>16.11793154761904</v>
      </c>
      <c r="E58" s="41"/>
      <c r="F58" s="41"/>
      <c r="G58"/>
      <c r="H58"/>
      <c r="I58"/>
      <c r="J58" s="4"/>
    </row>
    <row r="59" spans="1:10" ht="15" thickBot="1" x14ac:dyDescent="0.4">
      <c r="A59" s="42" t="s">
        <v>1</v>
      </c>
      <c r="B59" s="42">
        <v>5</v>
      </c>
      <c r="C59" s="42">
        <v>227.33333333333337</v>
      </c>
      <c r="D59" s="42"/>
      <c r="E59" s="42"/>
      <c r="F59" s="42"/>
      <c r="G59"/>
      <c r="H59"/>
      <c r="I59"/>
      <c r="J59" s="4"/>
    </row>
    <row r="60" spans="1:10" ht="15" thickBot="1" x14ac:dyDescent="0.4">
      <c r="A60"/>
      <c r="B60"/>
      <c r="C60"/>
      <c r="D60"/>
      <c r="E60"/>
      <c r="F60"/>
      <c r="G60"/>
      <c r="H60"/>
      <c r="I60"/>
      <c r="J60" s="4"/>
    </row>
    <row r="61" spans="1:10" x14ac:dyDescent="0.35">
      <c r="A61" s="43"/>
      <c r="B61" s="43" t="s">
        <v>138</v>
      </c>
      <c r="C61" s="43" t="s">
        <v>128</v>
      </c>
      <c r="D61" s="43" t="s">
        <v>139</v>
      </c>
      <c r="E61" s="43" t="s">
        <v>140</v>
      </c>
      <c r="F61" s="43" t="s">
        <v>141</v>
      </c>
      <c r="G61" s="43" t="s">
        <v>142</v>
      </c>
      <c r="H61" s="43" t="s">
        <v>143</v>
      </c>
      <c r="I61" s="43" t="s">
        <v>144</v>
      </c>
      <c r="J61" s="4"/>
    </row>
    <row r="62" spans="1:10" x14ac:dyDescent="0.35">
      <c r="A62" s="41" t="s">
        <v>132</v>
      </c>
      <c r="B62" s="41">
        <v>4.0550595238095291</v>
      </c>
      <c r="C62" s="41">
        <v>6.3836152919441176</v>
      </c>
      <c r="D62" s="41">
        <v>0.63522930790125487</v>
      </c>
      <c r="E62" s="41">
        <v>0.55980040746495718</v>
      </c>
      <c r="F62" s="41">
        <v>-13.668697906974501</v>
      </c>
      <c r="G62" s="41">
        <v>21.778816954593559</v>
      </c>
      <c r="H62" s="41">
        <v>-13.668697906974501</v>
      </c>
      <c r="I62" s="41">
        <v>21.778816954593559</v>
      </c>
      <c r="J62" s="4"/>
    </row>
    <row r="63" spans="1:10" ht="15" thickBot="1" x14ac:dyDescent="0.4">
      <c r="A63" s="42" t="s">
        <v>145</v>
      </c>
      <c r="B63" s="42">
        <v>0.85267857142857117</v>
      </c>
      <c r="C63" s="42">
        <v>0.26824438773601716</v>
      </c>
      <c r="D63" s="42">
        <v>3.1787377869307125</v>
      </c>
      <c r="E63" s="42">
        <v>3.3575723609206382E-2</v>
      </c>
      <c r="F63" s="42">
        <v>0.10791275410212731</v>
      </c>
      <c r="G63" s="42">
        <v>1.5974443887550152</v>
      </c>
      <c r="H63" s="42">
        <v>0.10791275410212731</v>
      </c>
      <c r="I63" s="42">
        <v>1.5974443887550152</v>
      </c>
      <c r="J63" s="4"/>
    </row>
    <row r="64" spans="1:10" x14ac:dyDescent="0.35">
      <c r="A64"/>
      <c r="B64"/>
      <c r="C64"/>
      <c r="D64"/>
      <c r="E64"/>
      <c r="F64"/>
      <c r="G64"/>
      <c r="H64"/>
      <c r="I64"/>
      <c r="J64" s="4"/>
    </row>
    <row r="65" spans="1:10" x14ac:dyDescent="0.35">
      <c r="A65"/>
      <c r="B65"/>
      <c r="C65"/>
      <c r="D65"/>
      <c r="E65"/>
      <c r="F65"/>
      <c r="G65"/>
      <c r="H65"/>
      <c r="I65"/>
      <c r="J65" s="4"/>
    </row>
    <row r="66" spans="1:10" x14ac:dyDescent="0.35">
      <c r="A66"/>
      <c r="B66"/>
      <c r="C66"/>
      <c r="D66"/>
      <c r="E66"/>
      <c r="F66"/>
      <c r="G66"/>
      <c r="H66"/>
      <c r="I66"/>
      <c r="J66" s="4"/>
    </row>
    <row r="67" spans="1:10" x14ac:dyDescent="0.35">
      <c r="A67" t="s">
        <v>146</v>
      </c>
      <c r="B67"/>
      <c r="C67"/>
      <c r="D67"/>
      <c r="E67"/>
      <c r="F67"/>
      <c r="G67"/>
      <c r="H67"/>
      <c r="I67"/>
      <c r="J67" s="4"/>
    </row>
    <row r="68" spans="1:10" ht="15" thickBot="1" x14ac:dyDescent="0.4">
      <c r="A68"/>
      <c r="B68"/>
      <c r="C68"/>
      <c r="D68"/>
      <c r="E68"/>
      <c r="F68"/>
      <c r="G68"/>
      <c r="H68"/>
      <c r="I68"/>
      <c r="J68" s="4"/>
    </row>
    <row r="69" spans="1:10" x14ac:dyDescent="0.35">
      <c r="A69" s="43" t="s">
        <v>147</v>
      </c>
      <c r="B69" s="43" t="s">
        <v>148</v>
      </c>
      <c r="C69" s="43" t="s">
        <v>149</v>
      </c>
      <c r="D69"/>
      <c r="E69"/>
      <c r="F69"/>
      <c r="G69"/>
      <c r="H69"/>
      <c r="I69"/>
      <c r="J69" s="4"/>
    </row>
    <row r="70" spans="1:10" x14ac:dyDescent="0.35">
      <c r="A70" s="41">
        <v>1</v>
      </c>
      <c r="B70" s="41">
        <v>21.961309523809522</v>
      </c>
      <c r="C70" s="41">
        <v>-1.9613095238095219</v>
      </c>
      <c r="D70"/>
      <c r="E70"/>
      <c r="F70"/>
      <c r="G70"/>
      <c r="H70"/>
      <c r="I70"/>
    </row>
    <row r="71" spans="1:10" x14ac:dyDescent="0.35">
      <c r="A71" s="41">
        <v>2</v>
      </c>
      <c r="B71" s="41">
        <v>26.22470238095238</v>
      </c>
      <c r="C71" s="41">
        <v>6.7752976190476204</v>
      </c>
      <c r="D71"/>
      <c r="E71"/>
      <c r="F71"/>
      <c r="G71"/>
      <c r="H71"/>
      <c r="I71"/>
    </row>
    <row r="72" spans="1:10" x14ac:dyDescent="0.35">
      <c r="A72" s="41">
        <v>3</v>
      </c>
      <c r="B72" s="41">
        <v>29.635416666666664</v>
      </c>
      <c r="C72" s="41">
        <v>-1.6354166666666643</v>
      </c>
      <c r="D72"/>
      <c r="E72"/>
      <c r="F72"/>
      <c r="G72"/>
      <c r="H72"/>
      <c r="I72"/>
    </row>
    <row r="73" spans="1:10" x14ac:dyDescent="0.35">
      <c r="A73" s="41">
        <v>4</v>
      </c>
      <c r="B73" s="41">
        <v>16.845238095238095</v>
      </c>
      <c r="C73" s="41">
        <v>-1.8452380952380949</v>
      </c>
      <c r="D73"/>
      <c r="E73"/>
      <c r="F73"/>
      <c r="G73"/>
      <c r="H73"/>
      <c r="I73"/>
    </row>
    <row r="74" spans="1:10" x14ac:dyDescent="0.35">
      <c r="A74" s="41">
        <v>5</v>
      </c>
      <c r="B74" s="41">
        <v>17.697916666666668</v>
      </c>
      <c r="C74" s="41">
        <v>1.3020833333333321</v>
      </c>
      <c r="D74"/>
      <c r="E74"/>
      <c r="F74"/>
      <c r="G74"/>
      <c r="H74"/>
      <c r="I74"/>
    </row>
    <row r="75" spans="1:10" ht="15" thickBot="1" x14ac:dyDescent="0.4">
      <c r="A75" s="42">
        <v>6</v>
      </c>
      <c r="B75" s="42">
        <v>29.635416666666664</v>
      </c>
      <c r="C75" s="42">
        <v>-2.6354166666666643</v>
      </c>
      <c r="D75"/>
      <c r="E75"/>
      <c r="F75"/>
      <c r="G75"/>
      <c r="H75"/>
      <c r="I75"/>
    </row>
  </sheetData>
  <sortState ref="F59:F64">
    <sortCondition ref="F59"/>
  </sortState>
  <mergeCells count="3">
    <mergeCell ref="A2:D2"/>
    <mergeCell ref="A5:F20"/>
    <mergeCell ref="G21:M4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8"/>
  <sheetViews>
    <sheetView topLeftCell="B1" workbookViewId="0">
      <selection activeCell="B1" sqref="B1"/>
    </sheetView>
  </sheetViews>
  <sheetFormatPr defaultColWidth="14.26953125" defaultRowHeight="14.5" x14ac:dyDescent="0.35"/>
  <cols>
    <col min="1" max="1" width="28" style="2" customWidth="1"/>
    <col min="2" max="2" width="7.54296875" style="1" customWidth="1"/>
    <col min="3" max="3" width="9.54296875" style="1" customWidth="1"/>
    <col min="4" max="4" width="10.54296875" style="1" customWidth="1"/>
    <col min="5" max="5" width="10.1796875" style="1" customWidth="1"/>
    <col min="6" max="6" width="8.7265625" style="1" customWidth="1"/>
    <col min="7" max="7" width="4.453125" style="1" customWidth="1"/>
    <col min="8" max="16384" width="14.26953125" style="1"/>
  </cols>
  <sheetData>
    <row r="1" spans="1:12" x14ac:dyDescent="0.35">
      <c r="A1" s="5" t="s">
        <v>87</v>
      </c>
      <c r="B1" s="1" t="s">
        <v>162</v>
      </c>
    </row>
    <row r="2" spans="1:12" ht="15" thickBot="1" x14ac:dyDescent="0.4"/>
    <row r="3" spans="1:12" ht="39" x14ac:dyDescent="0.35">
      <c r="A3" s="6" t="s">
        <v>9</v>
      </c>
      <c r="B3" s="7" t="s">
        <v>10</v>
      </c>
      <c r="C3" s="8" t="s">
        <v>11</v>
      </c>
      <c r="D3" s="8" t="s">
        <v>12</v>
      </c>
      <c r="E3" s="8" t="s">
        <v>86</v>
      </c>
      <c r="F3" s="8" t="s">
        <v>13</v>
      </c>
      <c r="H3" s="56" t="s">
        <v>90</v>
      </c>
      <c r="I3" s="57"/>
      <c r="J3" s="57"/>
      <c r="K3" s="58"/>
    </row>
    <row r="4" spans="1:12" ht="15.75" customHeight="1" x14ac:dyDescent="0.35">
      <c r="A4" s="6" t="s">
        <v>14</v>
      </c>
      <c r="B4" s="7" t="s">
        <v>15</v>
      </c>
      <c r="C4" s="7">
        <v>85</v>
      </c>
      <c r="D4" s="7">
        <v>39</v>
      </c>
      <c r="E4" s="7">
        <v>13</v>
      </c>
      <c r="F4" s="7">
        <v>25</v>
      </c>
      <c r="H4" s="59"/>
      <c r="I4" s="60"/>
      <c r="J4" s="60"/>
      <c r="K4" s="61"/>
    </row>
    <row r="5" spans="1:12" ht="15.75" customHeight="1" x14ac:dyDescent="0.35">
      <c r="A5" s="6" t="s">
        <v>16</v>
      </c>
      <c r="B5" s="7" t="s">
        <v>15</v>
      </c>
      <c r="C5" s="7">
        <v>79</v>
      </c>
      <c r="D5" s="7">
        <v>68</v>
      </c>
      <c r="E5" s="7">
        <v>8</v>
      </c>
      <c r="F5" s="7">
        <v>33</v>
      </c>
      <c r="H5" s="59"/>
      <c r="I5" s="60"/>
      <c r="J5" s="60"/>
      <c r="K5" s="61"/>
    </row>
    <row r="6" spans="1:12" ht="15.75" customHeight="1" x14ac:dyDescent="0.35">
      <c r="A6" s="6" t="s">
        <v>17</v>
      </c>
      <c r="B6" s="7" t="s">
        <v>18</v>
      </c>
      <c r="C6" s="7">
        <v>93</v>
      </c>
      <c r="D6" s="7">
        <v>60</v>
      </c>
      <c r="E6" s="7">
        <v>8</v>
      </c>
      <c r="F6" s="7">
        <v>40</v>
      </c>
      <c r="H6" s="59"/>
      <c r="I6" s="60"/>
      <c r="J6" s="60"/>
      <c r="K6" s="61"/>
    </row>
    <row r="7" spans="1:12" ht="15.75" customHeight="1" x14ac:dyDescent="0.35">
      <c r="A7" s="6" t="s">
        <v>19</v>
      </c>
      <c r="B7" s="7" t="s">
        <v>20</v>
      </c>
      <c r="C7" s="7">
        <v>85</v>
      </c>
      <c r="D7" s="7">
        <v>65</v>
      </c>
      <c r="E7" s="7">
        <v>3</v>
      </c>
      <c r="F7" s="7">
        <v>46</v>
      </c>
      <c r="H7" s="59"/>
      <c r="I7" s="60"/>
      <c r="J7" s="60"/>
      <c r="K7" s="61"/>
    </row>
    <row r="8" spans="1:12" ht="15.75" customHeight="1" x14ac:dyDescent="0.35">
      <c r="A8" s="6" t="s">
        <v>21</v>
      </c>
      <c r="B8" s="7" t="s">
        <v>22</v>
      </c>
      <c r="C8" s="7">
        <v>75</v>
      </c>
      <c r="D8" s="7">
        <v>67</v>
      </c>
      <c r="E8" s="7">
        <v>10</v>
      </c>
      <c r="F8" s="7">
        <v>28</v>
      </c>
      <c r="H8" s="59"/>
      <c r="I8" s="60"/>
      <c r="J8" s="60"/>
      <c r="K8" s="61"/>
    </row>
    <row r="9" spans="1:12" ht="15.75" customHeight="1" x14ac:dyDescent="0.35">
      <c r="A9" s="6" t="s">
        <v>23</v>
      </c>
      <c r="B9" s="7" t="s">
        <v>24</v>
      </c>
      <c r="C9" s="7">
        <v>72</v>
      </c>
      <c r="D9" s="7">
        <v>52</v>
      </c>
      <c r="E9" s="7">
        <v>8</v>
      </c>
      <c r="F9" s="7">
        <v>31</v>
      </c>
      <c r="H9" s="59"/>
      <c r="I9" s="60"/>
      <c r="J9" s="60"/>
      <c r="K9" s="61"/>
    </row>
    <row r="10" spans="1:12" ht="15.75" customHeight="1" x14ac:dyDescent="0.35">
      <c r="A10" s="6" t="s">
        <v>25</v>
      </c>
      <c r="B10" s="7" t="s">
        <v>26</v>
      </c>
      <c r="C10" s="7">
        <v>89</v>
      </c>
      <c r="D10" s="7">
        <v>45</v>
      </c>
      <c r="E10" s="7">
        <v>12</v>
      </c>
      <c r="F10" s="7">
        <v>27</v>
      </c>
      <c r="H10" s="59"/>
      <c r="I10" s="60"/>
      <c r="J10" s="60"/>
      <c r="K10" s="61"/>
    </row>
    <row r="11" spans="1:12" ht="15.75" customHeight="1" thickBot="1" x14ac:dyDescent="0.4">
      <c r="A11" s="6" t="s">
        <v>27</v>
      </c>
      <c r="B11" s="7" t="s">
        <v>28</v>
      </c>
      <c r="C11" s="7">
        <v>90</v>
      </c>
      <c r="D11" s="7">
        <v>69</v>
      </c>
      <c r="E11" s="7">
        <v>7</v>
      </c>
      <c r="F11" s="7">
        <v>31</v>
      </c>
      <c r="H11" s="62"/>
      <c r="I11" s="63"/>
      <c r="J11" s="63"/>
      <c r="K11" s="64"/>
    </row>
    <row r="12" spans="1:12" ht="15.75" customHeight="1" x14ac:dyDescent="0.35">
      <c r="A12" s="6" t="s">
        <v>29</v>
      </c>
      <c r="B12" s="7" t="s">
        <v>28</v>
      </c>
      <c r="C12" s="7">
        <v>91</v>
      </c>
      <c r="D12" s="7">
        <v>72</v>
      </c>
      <c r="E12" s="7">
        <v>13</v>
      </c>
      <c r="F12" s="7">
        <v>35</v>
      </c>
      <c r="H12" s="3"/>
      <c r="I12" s="3"/>
      <c r="J12" s="3"/>
      <c r="K12" s="3"/>
    </row>
    <row r="13" spans="1:12" ht="15.75" customHeight="1" x14ac:dyDescent="0.35">
      <c r="A13" s="6" t="s">
        <v>30</v>
      </c>
      <c r="B13" s="7" t="s">
        <v>31</v>
      </c>
      <c r="C13" s="7">
        <v>94</v>
      </c>
      <c r="D13" s="7">
        <v>61</v>
      </c>
      <c r="E13" s="7">
        <v>10</v>
      </c>
      <c r="F13" s="7">
        <v>53</v>
      </c>
      <c r="H13" s="65" t="s">
        <v>91</v>
      </c>
      <c r="I13" s="65"/>
      <c r="J13" s="65"/>
      <c r="K13" s="65"/>
      <c r="L13" s="65"/>
    </row>
    <row r="14" spans="1:12" ht="15.75" customHeight="1" thickBot="1" x14ac:dyDescent="0.4">
      <c r="A14" s="6" t="s">
        <v>32</v>
      </c>
      <c r="B14" s="7" t="s">
        <v>33</v>
      </c>
      <c r="C14" s="7">
        <v>92</v>
      </c>
      <c r="D14" s="7">
        <v>68</v>
      </c>
      <c r="E14" s="7">
        <v>8</v>
      </c>
      <c r="F14" s="7">
        <v>45</v>
      </c>
      <c r="H14" s="65"/>
      <c r="I14" s="65"/>
      <c r="J14" s="65"/>
      <c r="K14" s="65"/>
      <c r="L14" s="65"/>
    </row>
    <row r="15" spans="1:12" ht="15.75" customHeight="1" x14ac:dyDescent="0.35">
      <c r="A15" s="6" t="s">
        <v>34</v>
      </c>
      <c r="B15" s="7" t="s">
        <v>35</v>
      </c>
      <c r="C15" s="7">
        <v>84</v>
      </c>
      <c r="D15" s="7">
        <v>65</v>
      </c>
      <c r="E15" s="7">
        <v>7</v>
      </c>
      <c r="F15" s="7">
        <v>37</v>
      </c>
      <c r="H15" s="66" t="s">
        <v>150</v>
      </c>
      <c r="I15" s="67"/>
      <c r="J15" s="67"/>
      <c r="K15" s="67"/>
      <c r="L15" s="68"/>
    </row>
    <row r="16" spans="1:12" ht="15.75" customHeight="1" thickBot="1" x14ac:dyDescent="0.4">
      <c r="A16" s="6" t="s">
        <v>36</v>
      </c>
      <c r="B16" s="7" t="s">
        <v>37</v>
      </c>
      <c r="C16" s="7">
        <v>91</v>
      </c>
      <c r="D16" s="7">
        <v>54</v>
      </c>
      <c r="E16" s="7">
        <v>10</v>
      </c>
      <c r="F16" s="7">
        <v>29</v>
      </c>
      <c r="H16" s="69"/>
      <c r="I16" s="70"/>
      <c r="J16" s="70"/>
      <c r="K16" s="70"/>
      <c r="L16" s="71"/>
    </row>
    <row r="17" spans="1:12" ht="15.75" customHeight="1" x14ac:dyDescent="0.35">
      <c r="A17" s="6" t="s">
        <v>38</v>
      </c>
      <c r="B17" s="7" t="s">
        <v>15</v>
      </c>
      <c r="C17" s="7">
        <v>97</v>
      </c>
      <c r="D17" s="7">
        <v>73</v>
      </c>
      <c r="E17" s="7">
        <v>8</v>
      </c>
      <c r="F17" s="7">
        <v>46</v>
      </c>
    </row>
    <row r="18" spans="1:12" ht="15.75" customHeight="1" x14ac:dyDescent="0.35">
      <c r="A18" s="6" t="s">
        <v>39</v>
      </c>
      <c r="B18" s="7" t="s">
        <v>40</v>
      </c>
      <c r="C18" s="7">
        <v>89</v>
      </c>
      <c r="D18" s="7">
        <v>64</v>
      </c>
      <c r="E18" s="7">
        <v>9</v>
      </c>
      <c r="F18" s="7">
        <v>27</v>
      </c>
      <c r="H18" s="65" t="s">
        <v>95</v>
      </c>
      <c r="I18" s="65"/>
      <c r="J18" s="65"/>
      <c r="K18" s="65"/>
      <c r="L18" s="65"/>
    </row>
    <row r="19" spans="1:12" ht="15.75" customHeight="1" x14ac:dyDescent="0.35">
      <c r="A19" s="6" t="s">
        <v>41</v>
      </c>
      <c r="B19" s="7" t="s">
        <v>22</v>
      </c>
      <c r="C19" s="7">
        <v>81</v>
      </c>
      <c r="D19" s="7">
        <v>55</v>
      </c>
      <c r="E19" s="7">
        <v>11</v>
      </c>
      <c r="F19" s="7">
        <v>40</v>
      </c>
      <c r="H19" s="65"/>
      <c r="I19" s="65"/>
      <c r="J19" s="65"/>
      <c r="K19" s="65"/>
      <c r="L19" s="65"/>
    </row>
    <row r="20" spans="1:12" ht="15.75" customHeight="1" thickBot="1" x14ac:dyDescent="0.4">
      <c r="A20" s="6" t="s">
        <v>42</v>
      </c>
      <c r="B20" s="7" t="s">
        <v>15</v>
      </c>
      <c r="C20" s="7">
        <v>92</v>
      </c>
      <c r="D20" s="7">
        <v>65</v>
      </c>
      <c r="E20" s="7">
        <v>6</v>
      </c>
      <c r="F20" s="7">
        <v>44</v>
      </c>
      <c r="H20" s="65"/>
      <c r="I20" s="65"/>
      <c r="J20" s="65"/>
      <c r="K20" s="65"/>
      <c r="L20" s="65"/>
    </row>
    <row r="21" spans="1:12" ht="15.75" customHeight="1" x14ac:dyDescent="0.35">
      <c r="A21" s="6" t="s">
        <v>43</v>
      </c>
      <c r="B21" s="7" t="s">
        <v>28</v>
      </c>
      <c r="C21" s="7">
        <v>72</v>
      </c>
      <c r="D21" s="7">
        <v>63</v>
      </c>
      <c r="E21" s="7">
        <v>13</v>
      </c>
      <c r="F21" s="7">
        <v>13</v>
      </c>
      <c r="G21" s="4"/>
      <c r="H21" s="56" t="s">
        <v>158</v>
      </c>
      <c r="I21" s="57"/>
      <c r="J21" s="57"/>
      <c r="K21" s="57"/>
      <c r="L21" s="58"/>
    </row>
    <row r="22" spans="1:12" ht="15.75" customHeight="1" x14ac:dyDescent="0.35">
      <c r="A22" s="6" t="s">
        <v>44</v>
      </c>
      <c r="B22" s="7" t="s">
        <v>45</v>
      </c>
      <c r="C22" s="7">
        <v>90</v>
      </c>
      <c r="D22" s="7">
        <v>66</v>
      </c>
      <c r="E22" s="7">
        <v>8</v>
      </c>
      <c r="F22" s="7">
        <v>30</v>
      </c>
      <c r="G22" s="4"/>
      <c r="H22" s="59"/>
      <c r="I22" s="60"/>
      <c r="J22" s="60"/>
      <c r="K22" s="60"/>
      <c r="L22" s="61"/>
    </row>
    <row r="23" spans="1:12" ht="15.75" customHeight="1" x14ac:dyDescent="0.35">
      <c r="A23" s="6" t="s">
        <v>46</v>
      </c>
      <c r="B23" s="7" t="s">
        <v>22</v>
      </c>
      <c r="C23" s="7">
        <v>80</v>
      </c>
      <c r="D23" s="7">
        <v>32</v>
      </c>
      <c r="E23" s="7">
        <v>19</v>
      </c>
      <c r="F23" s="7">
        <v>21</v>
      </c>
      <c r="G23" s="4"/>
      <c r="H23" s="59"/>
      <c r="I23" s="60"/>
      <c r="J23" s="60"/>
      <c r="K23" s="60"/>
      <c r="L23" s="61"/>
    </row>
    <row r="24" spans="1:12" ht="15.75" customHeight="1" x14ac:dyDescent="0.35">
      <c r="A24" s="6" t="s">
        <v>47</v>
      </c>
      <c r="B24" s="7" t="s">
        <v>48</v>
      </c>
      <c r="C24" s="7">
        <v>95</v>
      </c>
      <c r="D24" s="7">
        <v>68</v>
      </c>
      <c r="E24" s="7">
        <v>5</v>
      </c>
      <c r="F24" s="7">
        <v>67</v>
      </c>
      <c r="G24" s="4"/>
      <c r="H24" s="59"/>
      <c r="I24" s="60"/>
      <c r="J24" s="60"/>
      <c r="K24" s="60"/>
      <c r="L24" s="61"/>
    </row>
    <row r="25" spans="1:12" ht="15.75" customHeight="1" thickBot="1" x14ac:dyDescent="0.4">
      <c r="A25" s="6" t="s">
        <v>49</v>
      </c>
      <c r="B25" s="7" t="s">
        <v>50</v>
      </c>
      <c r="C25" s="7">
        <v>92</v>
      </c>
      <c r="D25" s="7">
        <v>62</v>
      </c>
      <c r="E25" s="7">
        <v>8</v>
      </c>
      <c r="F25" s="7">
        <v>40</v>
      </c>
      <c r="G25" s="4"/>
      <c r="H25" s="62"/>
      <c r="I25" s="63"/>
      <c r="J25" s="63"/>
      <c r="K25" s="63"/>
      <c r="L25" s="64"/>
    </row>
    <row r="26" spans="1:12" ht="15.75" customHeight="1" x14ac:dyDescent="0.35">
      <c r="A26" s="6" t="s">
        <v>51</v>
      </c>
      <c r="B26" s="7" t="s">
        <v>20</v>
      </c>
      <c r="C26" s="7">
        <v>92</v>
      </c>
      <c r="D26" s="7">
        <v>69</v>
      </c>
      <c r="E26" s="7">
        <v>7</v>
      </c>
      <c r="F26" s="7">
        <v>34</v>
      </c>
      <c r="G26" s="4"/>
      <c r="H26" s="4"/>
      <c r="I26" s="4"/>
      <c r="J26" s="4"/>
      <c r="K26" s="4"/>
      <c r="L26" s="4"/>
    </row>
    <row r="27" spans="1:12" ht="15.75" customHeight="1" thickBot="1" x14ac:dyDescent="0.4">
      <c r="A27" s="6" t="s">
        <v>52</v>
      </c>
      <c r="B27" s="7" t="s">
        <v>15</v>
      </c>
      <c r="C27" s="7">
        <v>87</v>
      </c>
      <c r="D27" s="7">
        <v>67</v>
      </c>
      <c r="E27" s="7">
        <v>9</v>
      </c>
      <c r="F27" s="7">
        <v>29</v>
      </c>
      <c r="G27" s="4"/>
      <c r="H27" s="4" t="s">
        <v>88</v>
      </c>
      <c r="I27" s="4"/>
      <c r="J27" s="4"/>
      <c r="K27" s="4"/>
      <c r="L27" s="4"/>
    </row>
    <row r="28" spans="1:12" ht="15.75" customHeight="1" x14ac:dyDescent="0.35">
      <c r="A28" s="6" t="s">
        <v>53</v>
      </c>
      <c r="B28" s="7" t="s">
        <v>54</v>
      </c>
      <c r="C28" s="7">
        <v>72</v>
      </c>
      <c r="D28" s="7">
        <v>56</v>
      </c>
      <c r="E28" s="7">
        <v>12</v>
      </c>
      <c r="F28" s="7">
        <v>17</v>
      </c>
      <c r="H28" s="56" t="s">
        <v>157</v>
      </c>
      <c r="I28" s="57"/>
      <c r="J28" s="57"/>
      <c r="K28" s="57"/>
      <c r="L28" s="58"/>
    </row>
    <row r="29" spans="1:12" ht="15.75" customHeight="1" x14ac:dyDescent="0.35">
      <c r="A29" s="6" t="s">
        <v>55</v>
      </c>
      <c r="B29" s="7" t="s">
        <v>20</v>
      </c>
      <c r="C29" s="7">
        <v>83</v>
      </c>
      <c r="D29" s="7">
        <v>58</v>
      </c>
      <c r="E29" s="7">
        <v>17</v>
      </c>
      <c r="F29" s="7">
        <v>18</v>
      </c>
      <c r="H29" s="59"/>
      <c r="I29" s="60"/>
      <c r="J29" s="60"/>
      <c r="K29" s="60"/>
      <c r="L29" s="61"/>
    </row>
    <row r="30" spans="1:12" ht="15.75" customHeight="1" x14ac:dyDescent="0.35">
      <c r="A30" s="6" t="s">
        <v>56</v>
      </c>
      <c r="B30" s="7" t="s">
        <v>20</v>
      </c>
      <c r="C30" s="7">
        <v>74</v>
      </c>
      <c r="D30" s="7">
        <v>32</v>
      </c>
      <c r="E30" s="7">
        <v>19</v>
      </c>
      <c r="F30" s="7">
        <v>7</v>
      </c>
      <c r="H30" s="59"/>
      <c r="I30" s="60"/>
      <c r="J30" s="60"/>
      <c r="K30" s="60"/>
      <c r="L30" s="61"/>
    </row>
    <row r="31" spans="1:12" ht="15.75" customHeight="1" thickBot="1" x14ac:dyDescent="0.4">
      <c r="A31" s="6" t="s">
        <v>57</v>
      </c>
      <c r="B31" s="7" t="s">
        <v>20</v>
      </c>
      <c r="C31" s="7">
        <v>74</v>
      </c>
      <c r="D31" s="7">
        <v>42</v>
      </c>
      <c r="E31" s="7">
        <v>20</v>
      </c>
      <c r="F31" s="7">
        <v>9</v>
      </c>
      <c r="H31" s="62"/>
      <c r="I31" s="63"/>
      <c r="J31" s="63"/>
      <c r="K31" s="63"/>
      <c r="L31" s="64"/>
    </row>
    <row r="32" spans="1:12" ht="15.75" customHeight="1" x14ac:dyDescent="0.35">
      <c r="A32" s="6" t="s">
        <v>58</v>
      </c>
      <c r="B32" s="7" t="s">
        <v>20</v>
      </c>
      <c r="C32" s="7">
        <v>78</v>
      </c>
      <c r="D32" s="7">
        <v>41</v>
      </c>
      <c r="E32" s="7">
        <v>18</v>
      </c>
      <c r="F32" s="7">
        <v>13</v>
      </c>
    </row>
    <row r="33" spans="1:16" ht="15.75" customHeight="1" x14ac:dyDescent="0.35">
      <c r="A33" s="6" t="s">
        <v>59</v>
      </c>
      <c r="B33" s="7" t="s">
        <v>20</v>
      </c>
      <c r="C33" s="7">
        <v>80</v>
      </c>
      <c r="D33" s="7">
        <v>48</v>
      </c>
      <c r="E33" s="7">
        <v>19</v>
      </c>
      <c r="F33" s="7">
        <v>8</v>
      </c>
      <c r="H33" s="65" t="s">
        <v>93</v>
      </c>
      <c r="I33" s="65"/>
      <c r="J33" s="65"/>
      <c r="K33" s="65"/>
      <c r="L33" s="65"/>
    </row>
    <row r="34" spans="1:16" ht="15.75" customHeight="1" x14ac:dyDescent="0.35">
      <c r="A34" s="6" t="s">
        <v>60</v>
      </c>
      <c r="B34" s="7" t="s">
        <v>20</v>
      </c>
      <c r="C34" s="7">
        <v>70</v>
      </c>
      <c r="D34" s="7">
        <v>45</v>
      </c>
      <c r="E34" s="7">
        <v>20</v>
      </c>
      <c r="F34" s="7">
        <v>12</v>
      </c>
      <c r="H34" s="65"/>
      <c r="I34" s="65"/>
      <c r="J34" s="65"/>
      <c r="K34" s="65"/>
      <c r="L34" s="65"/>
      <c r="M34" s="4"/>
      <c r="N34" s="4"/>
      <c r="O34" s="4"/>
      <c r="P34" s="4"/>
    </row>
    <row r="35" spans="1:16" ht="15.75" customHeight="1" x14ac:dyDescent="0.35">
      <c r="A35" s="6" t="s">
        <v>61</v>
      </c>
      <c r="B35" s="7" t="s">
        <v>45</v>
      </c>
      <c r="C35" s="7">
        <v>84</v>
      </c>
      <c r="D35" s="7">
        <v>65</v>
      </c>
      <c r="E35" s="7">
        <v>4</v>
      </c>
      <c r="F35" s="7">
        <v>36</v>
      </c>
      <c r="H35" s="65"/>
      <c r="I35" s="65"/>
      <c r="J35" s="65"/>
      <c r="K35" s="65"/>
      <c r="L35" s="65"/>
      <c r="M35" s="4"/>
      <c r="N35" s="4"/>
      <c r="O35" s="4"/>
      <c r="P35" s="4"/>
    </row>
    <row r="36" spans="1:16" ht="15.75" customHeight="1" thickBot="1" x14ac:dyDescent="0.4">
      <c r="A36" s="6" t="s">
        <v>62</v>
      </c>
      <c r="B36" s="7" t="s">
        <v>63</v>
      </c>
      <c r="C36" s="7">
        <v>67</v>
      </c>
      <c r="D36" s="7">
        <v>31</v>
      </c>
      <c r="E36" s="7">
        <v>23</v>
      </c>
      <c r="F36" s="7">
        <v>19</v>
      </c>
      <c r="H36" s="65"/>
      <c r="I36" s="65"/>
      <c r="J36" s="65"/>
      <c r="K36" s="65"/>
      <c r="L36" s="65"/>
      <c r="M36" s="4"/>
      <c r="N36" s="4"/>
      <c r="O36" s="4"/>
      <c r="P36" s="4"/>
    </row>
    <row r="37" spans="1:16" ht="15.75" customHeight="1" x14ac:dyDescent="0.35">
      <c r="A37" s="6" t="s">
        <v>64</v>
      </c>
      <c r="B37" s="7" t="s">
        <v>45</v>
      </c>
      <c r="C37" s="7">
        <v>77</v>
      </c>
      <c r="D37" s="7">
        <v>29</v>
      </c>
      <c r="E37" s="7">
        <v>15</v>
      </c>
      <c r="F37" s="7">
        <v>23</v>
      </c>
      <c r="H37" s="56">
        <f>I62*C8+I63*D8+I64*E8+I61</f>
        <v>25.419192114693644</v>
      </c>
      <c r="I37" s="57"/>
      <c r="J37" s="57"/>
      <c r="K37" s="57"/>
      <c r="L37" s="58"/>
      <c r="M37" s="4"/>
      <c r="N37" s="4"/>
      <c r="O37" s="4"/>
      <c r="P37" s="4"/>
    </row>
    <row r="38" spans="1:16" ht="15.75" customHeight="1" thickBot="1" x14ac:dyDescent="0.4">
      <c r="A38" s="6" t="s">
        <v>65</v>
      </c>
      <c r="B38" s="7" t="s">
        <v>66</v>
      </c>
      <c r="C38" s="7">
        <v>83</v>
      </c>
      <c r="D38" s="7">
        <v>51</v>
      </c>
      <c r="E38" s="7">
        <v>15</v>
      </c>
      <c r="F38" s="7">
        <v>13</v>
      </c>
      <c r="H38" s="62"/>
      <c r="I38" s="63"/>
      <c r="J38" s="63"/>
      <c r="K38" s="63"/>
      <c r="L38" s="64"/>
      <c r="M38" s="4"/>
      <c r="N38" s="4"/>
      <c r="O38" s="4"/>
      <c r="P38" s="4"/>
    </row>
    <row r="39" spans="1:16" ht="15.75" customHeight="1" x14ac:dyDescent="0.35">
      <c r="A39" s="6" t="s">
        <v>67</v>
      </c>
      <c r="B39" s="7" t="s">
        <v>33</v>
      </c>
      <c r="C39" s="7">
        <v>82</v>
      </c>
      <c r="D39" s="7">
        <v>40</v>
      </c>
      <c r="E39" s="7">
        <v>16</v>
      </c>
      <c r="F39" s="7">
        <v>26</v>
      </c>
      <c r="H39" s="4"/>
      <c r="I39" s="4"/>
      <c r="J39" s="4"/>
      <c r="K39" s="4"/>
      <c r="L39" s="4"/>
      <c r="M39" s="4"/>
      <c r="N39" s="4"/>
      <c r="O39" s="4"/>
      <c r="P39" s="4"/>
    </row>
    <row r="40" spans="1:16" ht="15.75" customHeight="1" x14ac:dyDescent="0.35">
      <c r="A40" s="6" t="s">
        <v>68</v>
      </c>
      <c r="B40" s="7" t="s">
        <v>69</v>
      </c>
      <c r="C40" s="7">
        <v>94</v>
      </c>
      <c r="D40" s="7">
        <v>53</v>
      </c>
      <c r="E40" s="7">
        <v>13</v>
      </c>
      <c r="F40" s="7">
        <v>49</v>
      </c>
      <c r="H40" s="60" t="s">
        <v>89</v>
      </c>
      <c r="I40" s="60"/>
      <c r="J40" s="60"/>
      <c r="K40" s="60"/>
      <c r="L40" s="60"/>
      <c r="M40" s="4"/>
      <c r="N40" s="4"/>
      <c r="O40" s="4"/>
      <c r="P40" s="4"/>
    </row>
    <row r="41" spans="1:16" ht="15.75" customHeight="1" thickBot="1" x14ac:dyDescent="0.4">
      <c r="A41" s="6" t="s">
        <v>70</v>
      </c>
      <c r="B41" s="7" t="s">
        <v>22</v>
      </c>
      <c r="C41" s="7">
        <v>90</v>
      </c>
      <c r="D41" s="7">
        <v>65</v>
      </c>
      <c r="E41" s="7">
        <v>7</v>
      </c>
      <c r="F41" s="7">
        <v>41</v>
      </c>
      <c r="H41" s="60"/>
      <c r="I41" s="60"/>
      <c r="J41" s="60"/>
      <c r="K41" s="60"/>
      <c r="L41" s="60"/>
      <c r="M41" s="4"/>
      <c r="N41" s="4"/>
      <c r="O41" s="4"/>
      <c r="P41" s="4"/>
    </row>
    <row r="42" spans="1:16" ht="15.75" customHeight="1" x14ac:dyDescent="0.35">
      <c r="A42" s="6" t="s">
        <v>71</v>
      </c>
      <c r="B42" s="7" t="s">
        <v>28</v>
      </c>
      <c r="C42" s="7">
        <v>76</v>
      </c>
      <c r="D42" s="7">
        <v>63</v>
      </c>
      <c r="E42" s="7">
        <v>10</v>
      </c>
      <c r="F42" s="7">
        <v>23</v>
      </c>
      <c r="H42" s="56">
        <f>F8-H37</f>
        <v>2.5808078853063563</v>
      </c>
      <c r="I42" s="57"/>
      <c r="J42" s="57"/>
      <c r="K42" s="57"/>
      <c r="L42" s="58"/>
      <c r="M42" s="4"/>
      <c r="N42" s="4"/>
      <c r="O42" s="4"/>
      <c r="P42" s="4"/>
    </row>
    <row r="43" spans="1:16" ht="15.75" customHeight="1" thickBot="1" x14ac:dyDescent="0.4">
      <c r="A43" s="6" t="s">
        <v>72</v>
      </c>
      <c r="B43" s="7" t="s">
        <v>20</v>
      </c>
      <c r="C43" s="7">
        <v>70</v>
      </c>
      <c r="D43" s="7">
        <v>53</v>
      </c>
      <c r="E43" s="7">
        <v>13</v>
      </c>
      <c r="F43" s="7">
        <v>22</v>
      </c>
      <c r="H43" s="62"/>
      <c r="I43" s="63"/>
      <c r="J43" s="63"/>
      <c r="K43" s="63"/>
      <c r="L43" s="64"/>
      <c r="M43" s="4"/>
      <c r="N43" s="4"/>
      <c r="O43" s="4"/>
      <c r="P43" s="4"/>
    </row>
    <row r="44" spans="1:16" ht="15.75" customHeight="1" x14ac:dyDescent="0.35">
      <c r="A44" s="6" t="s">
        <v>73</v>
      </c>
      <c r="B44" s="7" t="s">
        <v>50</v>
      </c>
      <c r="C44" s="7">
        <v>66</v>
      </c>
      <c r="D44" s="7">
        <v>39</v>
      </c>
      <c r="E44" s="7">
        <v>21</v>
      </c>
      <c r="F44" s="7">
        <v>13</v>
      </c>
      <c r="H44" s="4"/>
      <c r="I44" s="4"/>
      <c r="J44" s="4"/>
      <c r="K44" s="4"/>
      <c r="L44" s="4"/>
      <c r="M44" s="4"/>
      <c r="N44" s="4"/>
      <c r="O44" s="4"/>
      <c r="P44" s="4"/>
    </row>
    <row r="45" spans="1:16" ht="15.75" customHeight="1" x14ac:dyDescent="0.35">
      <c r="A45" s="6" t="s">
        <v>74</v>
      </c>
      <c r="B45" s="7" t="s">
        <v>26</v>
      </c>
      <c r="C45" s="7">
        <v>92</v>
      </c>
      <c r="D45" s="7">
        <v>44</v>
      </c>
      <c r="E45" s="7">
        <v>13</v>
      </c>
      <c r="F45" s="7">
        <v>28</v>
      </c>
      <c r="H45" t="s">
        <v>123</v>
      </c>
      <c r="I45"/>
      <c r="J45"/>
      <c r="K45"/>
      <c r="L45"/>
      <c r="M45"/>
      <c r="N45"/>
      <c r="O45"/>
      <c r="P45"/>
    </row>
    <row r="46" spans="1:16" ht="15.75" customHeight="1" thickBot="1" x14ac:dyDescent="0.4">
      <c r="A46" s="6" t="s">
        <v>75</v>
      </c>
      <c r="B46" s="7" t="s">
        <v>76</v>
      </c>
      <c r="C46" s="7">
        <v>70</v>
      </c>
      <c r="D46" s="7">
        <v>37</v>
      </c>
      <c r="E46" s="7">
        <v>12</v>
      </c>
      <c r="F46" s="7">
        <v>12</v>
      </c>
      <c r="H46"/>
      <c r="I46"/>
      <c r="J46"/>
      <c r="K46"/>
      <c r="L46"/>
      <c r="M46"/>
      <c r="N46"/>
      <c r="O46"/>
      <c r="P46"/>
    </row>
    <row r="47" spans="1:16" ht="15.75" customHeight="1" x14ac:dyDescent="0.35">
      <c r="A47" s="6" t="s">
        <v>77</v>
      </c>
      <c r="B47" s="7" t="s">
        <v>78</v>
      </c>
      <c r="C47" s="7">
        <v>73</v>
      </c>
      <c r="D47" s="7">
        <v>37</v>
      </c>
      <c r="E47" s="7">
        <v>13</v>
      </c>
      <c r="F47" s="7">
        <v>13</v>
      </c>
      <c r="H47" s="44" t="s">
        <v>124</v>
      </c>
      <c r="I47" s="44"/>
      <c r="J47"/>
      <c r="K47"/>
      <c r="L47"/>
      <c r="M47"/>
      <c r="N47"/>
      <c r="O47"/>
      <c r="P47"/>
    </row>
    <row r="48" spans="1:16" ht="15.75" customHeight="1" x14ac:dyDescent="0.35">
      <c r="A48" s="6" t="s">
        <v>79</v>
      </c>
      <c r="B48" s="7" t="s">
        <v>80</v>
      </c>
      <c r="C48" s="7">
        <v>82</v>
      </c>
      <c r="D48" s="7">
        <v>68</v>
      </c>
      <c r="E48" s="7">
        <v>9</v>
      </c>
      <c r="F48" s="7">
        <v>31</v>
      </c>
      <c r="H48" s="41" t="s">
        <v>125</v>
      </c>
      <c r="I48" s="41">
        <v>0.83662453097275125</v>
      </c>
      <c r="J48"/>
      <c r="K48"/>
      <c r="L48"/>
      <c r="M48"/>
      <c r="N48"/>
      <c r="O48"/>
      <c r="P48"/>
    </row>
    <row r="49" spans="1:16" ht="15.75" customHeight="1" x14ac:dyDescent="0.35">
      <c r="A49" s="6" t="s">
        <v>81</v>
      </c>
      <c r="B49" s="7" t="s">
        <v>33</v>
      </c>
      <c r="C49" s="7">
        <v>82</v>
      </c>
      <c r="D49" s="7">
        <v>59</v>
      </c>
      <c r="E49" s="7">
        <v>11</v>
      </c>
      <c r="F49" s="7">
        <v>38</v>
      </c>
      <c r="H49" s="41" t="s">
        <v>126</v>
      </c>
      <c r="I49" s="41">
        <v>0.69994060582537609</v>
      </c>
      <c r="J49"/>
      <c r="K49"/>
      <c r="L49"/>
      <c r="M49"/>
      <c r="N49"/>
      <c r="O49"/>
      <c r="P49"/>
    </row>
    <row r="50" spans="1:16" ht="15.75" customHeight="1" x14ac:dyDescent="0.35">
      <c r="A50" s="6" t="s">
        <v>82</v>
      </c>
      <c r="B50" s="7" t="s">
        <v>83</v>
      </c>
      <c r="C50" s="7">
        <v>86</v>
      </c>
      <c r="D50" s="7">
        <v>73</v>
      </c>
      <c r="E50" s="7">
        <v>7</v>
      </c>
      <c r="F50" s="7">
        <v>33</v>
      </c>
      <c r="H50" s="41" t="s">
        <v>127</v>
      </c>
      <c r="I50" s="41">
        <v>0.67948201076801529</v>
      </c>
      <c r="J50"/>
      <c r="K50"/>
      <c r="L50"/>
      <c r="M50"/>
      <c r="N50"/>
      <c r="O50"/>
      <c r="P50"/>
    </row>
    <row r="51" spans="1:16" ht="15.75" customHeight="1" x14ac:dyDescent="0.35">
      <c r="A51" s="6" t="s">
        <v>84</v>
      </c>
      <c r="B51" s="7" t="s">
        <v>85</v>
      </c>
      <c r="C51" s="7">
        <v>94</v>
      </c>
      <c r="D51" s="7">
        <v>77</v>
      </c>
      <c r="E51" s="7">
        <v>7</v>
      </c>
      <c r="F51" s="7">
        <v>50</v>
      </c>
      <c r="H51" s="41" t="s">
        <v>128</v>
      </c>
      <c r="I51" s="41">
        <v>7.6097247805871877</v>
      </c>
      <c r="J51"/>
      <c r="K51"/>
      <c r="L51"/>
      <c r="M51"/>
      <c r="N51"/>
      <c r="O51"/>
      <c r="P51"/>
    </row>
    <row r="52" spans="1:16" ht="15.75" customHeight="1" thickBot="1" x14ac:dyDescent="0.4">
      <c r="H52" s="42" t="s">
        <v>129</v>
      </c>
      <c r="I52" s="42">
        <v>48</v>
      </c>
      <c r="J52"/>
      <c r="K52"/>
      <c r="L52"/>
      <c r="M52"/>
      <c r="N52"/>
      <c r="O52"/>
      <c r="P52"/>
    </row>
    <row r="53" spans="1:16" ht="15.75" customHeight="1" x14ac:dyDescent="0.35">
      <c r="H53"/>
      <c r="I53"/>
      <c r="J53"/>
      <c r="K53"/>
      <c r="L53"/>
      <c r="M53"/>
      <c r="N53"/>
      <c r="O53"/>
      <c r="P53"/>
    </row>
    <row r="54" spans="1:16" ht="15.75" customHeight="1" thickBot="1" x14ac:dyDescent="0.4">
      <c r="A54" s="4"/>
      <c r="B54" s="4"/>
      <c r="C54" s="4"/>
      <c r="D54" s="4"/>
      <c r="E54" s="4"/>
      <c r="F54" s="4"/>
      <c r="G54" s="4"/>
      <c r="H54" t="s">
        <v>130</v>
      </c>
      <c r="I54"/>
      <c r="J54"/>
      <c r="K54"/>
      <c r="L54"/>
      <c r="M54"/>
      <c r="N54"/>
      <c r="O54"/>
      <c r="P54"/>
    </row>
    <row r="55" spans="1:16" ht="15.75" customHeight="1" x14ac:dyDescent="0.35">
      <c r="A55" s="4"/>
      <c r="B55" s="4"/>
      <c r="C55" s="4"/>
      <c r="D55" s="4"/>
      <c r="E55" s="4"/>
      <c r="F55" s="4"/>
      <c r="G55" s="4"/>
      <c r="H55" s="43"/>
      <c r="I55" s="43" t="s">
        <v>133</v>
      </c>
      <c r="J55" s="43" t="s">
        <v>134</v>
      </c>
      <c r="K55" s="43" t="s">
        <v>135</v>
      </c>
      <c r="L55" s="43" t="s">
        <v>136</v>
      </c>
      <c r="M55" s="43" t="s">
        <v>137</v>
      </c>
      <c r="N55"/>
      <c r="O55"/>
      <c r="P55"/>
    </row>
    <row r="56" spans="1:16" ht="15.75" customHeight="1" x14ac:dyDescent="0.35">
      <c r="A56" s="4"/>
      <c r="B56" s="4"/>
      <c r="C56" s="4"/>
      <c r="D56" s="4"/>
      <c r="E56" s="4"/>
      <c r="F56" s="4"/>
      <c r="G56" s="4"/>
      <c r="H56" s="41" t="s">
        <v>131</v>
      </c>
      <c r="I56" s="41">
        <v>3</v>
      </c>
      <c r="J56" s="41">
        <v>5943.5310722702261</v>
      </c>
      <c r="K56" s="41">
        <v>1981.1770240900753</v>
      </c>
      <c r="L56" s="41">
        <v>34.21254508742755</v>
      </c>
      <c r="M56" s="41">
        <v>1.4323269805261687E-11</v>
      </c>
      <c r="N56"/>
      <c r="O56"/>
      <c r="P56"/>
    </row>
    <row r="57" spans="1:16" ht="15.75" customHeight="1" x14ac:dyDescent="0.35">
      <c r="A57" s="4"/>
      <c r="B57" s="4"/>
      <c r="C57" s="4"/>
      <c r="D57" s="4"/>
      <c r="E57" s="4"/>
      <c r="F57" s="4"/>
      <c r="G57" s="4"/>
      <c r="H57" s="41" t="s">
        <v>3</v>
      </c>
      <c r="I57" s="41">
        <v>44</v>
      </c>
      <c r="J57" s="41">
        <v>2547.94809439644</v>
      </c>
      <c r="K57" s="41">
        <v>57.907911236282729</v>
      </c>
      <c r="L57" s="41"/>
      <c r="M57" s="41"/>
      <c r="N57"/>
      <c r="O57"/>
      <c r="P57"/>
    </row>
    <row r="58" spans="1:16" ht="15.75" customHeight="1" thickBot="1" x14ac:dyDescent="0.4">
      <c r="A58" s="4"/>
      <c r="B58" s="4"/>
      <c r="C58" s="4"/>
      <c r="D58" s="4"/>
      <c r="E58" s="4"/>
      <c r="F58" s="4"/>
      <c r="G58" s="4"/>
      <c r="H58" s="42" t="s">
        <v>1</v>
      </c>
      <c r="I58" s="42">
        <v>47</v>
      </c>
      <c r="J58" s="42">
        <v>8491.4791666666661</v>
      </c>
      <c r="K58" s="42"/>
      <c r="L58" s="42"/>
      <c r="M58" s="42"/>
      <c r="N58"/>
      <c r="O58"/>
      <c r="P58"/>
    </row>
    <row r="59" spans="1:16" ht="15" thickBot="1" x14ac:dyDescent="0.4">
      <c r="A59" s="4"/>
      <c r="B59" s="4"/>
      <c r="C59" s="4"/>
      <c r="D59" s="4"/>
      <c r="E59" s="4"/>
      <c r="F59" s="4"/>
      <c r="G59" s="4"/>
      <c r="H59"/>
      <c r="I59"/>
      <c r="J59"/>
      <c r="K59"/>
      <c r="L59"/>
      <c r="M59"/>
      <c r="N59"/>
      <c r="O59"/>
      <c r="P59"/>
    </row>
    <row r="60" spans="1:16" x14ac:dyDescent="0.35">
      <c r="A60" s="4"/>
      <c r="B60" s="4"/>
      <c r="C60" s="4"/>
      <c r="D60" s="4"/>
      <c r="E60" s="4"/>
      <c r="F60" s="4"/>
      <c r="G60" s="4"/>
      <c r="H60" s="43"/>
      <c r="I60" s="43" t="s">
        <v>138</v>
      </c>
      <c r="J60" s="43" t="s">
        <v>128</v>
      </c>
      <c r="K60" s="43" t="s">
        <v>139</v>
      </c>
      <c r="L60" s="43" t="s">
        <v>140</v>
      </c>
      <c r="M60" s="43" t="s">
        <v>141</v>
      </c>
      <c r="N60" s="43" t="s">
        <v>142</v>
      </c>
      <c r="O60" s="43" t="s">
        <v>143</v>
      </c>
      <c r="P60" s="43" t="s">
        <v>144</v>
      </c>
    </row>
    <row r="61" spans="1:16" x14ac:dyDescent="0.35">
      <c r="A61" s="4"/>
      <c r="B61" s="4"/>
      <c r="C61" s="4"/>
      <c r="D61" s="4"/>
      <c r="E61" s="4"/>
      <c r="F61" s="4"/>
      <c r="G61" s="4"/>
      <c r="H61" s="41" t="s">
        <v>132</v>
      </c>
      <c r="I61" s="41">
        <v>-20.72013432590856</v>
      </c>
      <c r="J61" s="41">
        <v>17.521365012765671</v>
      </c>
      <c r="K61" s="41">
        <v>-1.1825639332787337</v>
      </c>
      <c r="L61" s="41">
        <v>0.24333305723915163</v>
      </c>
      <c r="M61" s="41">
        <v>-56.032125232629959</v>
      </c>
      <c r="N61" s="41">
        <v>14.591856580812838</v>
      </c>
      <c r="O61" s="41">
        <v>-56.032125232629959</v>
      </c>
      <c r="P61" s="41">
        <v>14.591856580812838</v>
      </c>
    </row>
    <row r="62" spans="1:16" x14ac:dyDescent="0.35">
      <c r="A62" s="4"/>
      <c r="B62" s="4"/>
      <c r="C62" s="4"/>
      <c r="D62" s="4"/>
      <c r="E62" s="4"/>
      <c r="F62" s="4"/>
      <c r="G62" s="4"/>
      <c r="H62" s="41" t="s">
        <v>11</v>
      </c>
      <c r="I62" s="41">
        <v>0.74818279935650978</v>
      </c>
      <c r="J62" s="41">
        <v>0.16595995939996336</v>
      </c>
      <c r="K62" s="41">
        <v>4.5082127162575993</v>
      </c>
      <c r="L62" s="41">
        <v>4.7989954654785952E-5</v>
      </c>
      <c r="M62" s="41">
        <v>0.41371247852581994</v>
      </c>
      <c r="N62" s="41">
        <v>1.0826531201871996</v>
      </c>
      <c r="O62" s="41">
        <v>0.41371247852581994</v>
      </c>
      <c r="P62" s="41">
        <v>1.0826531201871996</v>
      </c>
    </row>
    <row r="63" spans="1:16" x14ac:dyDescent="0.35">
      <c r="A63" s="4"/>
      <c r="B63" s="4"/>
      <c r="C63" s="4"/>
      <c r="D63" s="4"/>
      <c r="E63" s="4"/>
      <c r="F63" s="4"/>
      <c r="G63" s="4"/>
      <c r="H63" s="41" t="s">
        <v>12</v>
      </c>
      <c r="I63" s="41">
        <v>2.9040648220005422E-2</v>
      </c>
      <c r="J63" s="41">
        <v>0.13932132223658611</v>
      </c>
      <c r="K63" s="41">
        <v>0.20844367361580551</v>
      </c>
      <c r="L63" s="41">
        <v>0.83584448906810049</v>
      </c>
      <c r="M63" s="41">
        <v>-0.25174302704424129</v>
      </c>
      <c r="N63" s="41">
        <v>0.3098243234842521</v>
      </c>
      <c r="O63" s="41">
        <v>-0.25174302704424129</v>
      </c>
      <c r="P63" s="41">
        <v>0.3098243234842521</v>
      </c>
    </row>
    <row r="64" spans="1:16" ht="15" thickBot="1" x14ac:dyDescent="0.4">
      <c r="H64" s="42" t="s">
        <v>86</v>
      </c>
      <c r="I64" s="42">
        <v>-1.1920106941876387</v>
      </c>
      <c r="J64" s="42">
        <v>0.38672310424530465</v>
      </c>
      <c r="K64" s="42">
        <v>-3.0823363825491206</v>
      </c>
      <c r="L64" s="42">
        <v>3.5384033694357015E-3</v>
      </c>
      <c r="M64" s="42">
        <v>-1.9713998987718617</v>
      </c>
      <c r="N64" s="42">
        <v>-0.41262148960341583</v>
      </c>
      <c r="O64" s="42">
        <v>-1.9713998987718617</v>
      </c>
      <c r="P64" s="42">
        <v>-0.41262148960341583</v>
      </c>
    </row>
    <row r="65" spans="8:16" x14ac:dyDescent="0.35">
      <c r="H65"/>
      <c r="I65"/>
      <c r="J65"/>
      <c r="K65"/>
      <c r="L65"/>
      <c r="M65"/>
      <c r="N65"/>
      <c r="O65"/>
      <c r="P65"/>
    </row>
    <row r="66" spans="8:16" x14ac:dyDescent="0.35">
      <c r="H66"/>
      <c r="I66"/>
      <c r="J66"/>
      <c r="K66"/>
      <c r="L66"/>
      <c r="M66"/>
      <c r="N66"/>
      <c r="O66"/>
      <c r="P66"/>
    </row>
    <row r="67" spans="8:16" x14ac:dyDescent="0.35">
      <c r="H67"/>
      <c r="I67"/>
      <c r="J67"/>
      <c r="K67"/>
      <c r="L67"/>
      <c r="M67"/>
      <c r="N67"/>
      <c r="O67"/>
      <c r="P67"/>
    </row>
    <row r="68" spans="8:16" x14ac:dyDescent="0.35">
      <c r="H68" t="s">
        <v>146</v>
      </c>
      <c r="I68"/>
      <c r="J68"/>
      <c r="K68"/>
      <c r="L68"/>
      <c r="M68"/>
      <c r="N68"/>
      <c r="O68"/>
      <c r="P68"/>
    </row>
    <row r="69" spans="8:16" x14ac:dyDescent="0.35">
      <c r="H69"/>
      <c r="I69"/>
      <c r="J69"/>
      <c r="K69"/>
      <c r="L69"/>
      <c r="M69"/>
      <c r="N69"/>
      <c r="O69"/>
      <c r="P69"/>
    </row>
    <row r="70" spans="8:16" x14ac:dyDescent="0.35">
      <c r="H70" t="s">
        <v>147</v>
      </c>
      <c r="I70" t="s">
        <v>156</v>
      </c>
      <c r="J70" t="s">
        <v>149</v>
      </c>
      <c r="K70"/>
      <c r="L70"/>
      <c r="M70"/>
      <c r="N70"/>
      <c r="O70"/>
      <c r="P70"/>
    </row>
    <row r="71" spans="8:16" x14ac:dyDescent="0.35">
      <c r="H71">
        <v>1</v>
      </c>
      <c r="I71">
        <v>28.511849875535681</v>
      </c>
      <c r="J71">
        <v>-3.5118498755356811</v>
      </c>
      <c r="K71"/>
      <c r="L71"/>
      <c r="M71"/>
      <c r="N71"/>
      <c r="O71"/>
      <c r="P71"/>
    </row>
    <row r="72" spans="8:16" x14ac:dyDescent="0.35">
      <c r="H72">
        <v>2</v>
      </c>
      <c r="I72">
        <v>30.824985348714968</v>
      </c>
      <c r="J72">
        <v>2.1750146512850321</v>
      </c>
      <c r="K72"/>
      <c r="L72"/>
      <c r="M72"/>
      <c r="N72"/>
      <c r="O72"/>
      <c r="P72"/>
    </row>
    <row r="73" spans="8:16" x14ac:dyDescent="0.35">
      <c r="H73">
        <v>3</v>
      </c>
      <c r="I73">
        <v>41.067219353946065</v>
      </c>
      <c r="J73">
        <v>-1.067219353946065</v>
      </c>
      <c r="K73"/>
      <c r="L73"/>
      <c r="M73"/>
      <c r="N73"/>
      <c r="O73"/>
      <c r="P73"/>
    </row>
    <row r="74" spans="8:16" x14ac:dyDescent="0.35">
      <c r="H74">
        <v>4</v>
      </c>
      <c r="I74">
        <v>41.187013671132206</v>
      </c>
      <c r="J74">
        <v>4.8129863288677939</v>
      </c>
      <c r="K74"/>
      <c r="L74"/>
      <c r="M74"/>
      <c r="N74"/>
      <c r="O74"/>
      <c r="P74"/>
    </row>
    <row r="75" spans="8:16" x14ac:dyDescent="0.35">
      <c r="H75">
        <v>5</v>
      </c>
      <c r="I75">
        <v>25.419192114693647</v>
      </c>
      <c r="J75">
        <v>2.5808078853063527</v>
      </c>
      <c r="K75"/>
      <c r="L75"/>
      <c r="M75"/>
      <c r="N75"/>
      <c r="O75"/>
      <c r="P75"/>
    </row>
    <row r="76" spans="8:16" x14ac:dyDescent="0.35">
      <c r="H76">
        <v>6</v>
      </c>
      <c r="I76">
        <v>25.123055381699317</v>
      </c>
      <c r="J76">
        <v>5.8769446183006835</v>
      </c>
      <c r="K76"/>
      <c r="L76"/>
      <c r="M76"/>
      <c r="N76"/>
      <c r="O76"/>
      <c r="P76"/>
    </row>
    <row r="77" spans="8:16" x14ac:dyDescent="0.35">
      <c r="H77">
        <v>7</v>
      </c>
      <c r="I77">
        <v>32.870835656469396</v>
      </c>
      <c r="J77">
        <v>-5.8708356564693958</v>
      </c>
      <c r="K77"/>
      <c r="L77"/>
      <c r="M77"/>
      <c r="N77"/>
      <c r="O77"/>
      <c r="P77"/>
    </row>
    <row r="78" spans="8:16" x14ac:dyDescent="0.35">
      <c r="H78">
        <v>8</v>
      </c>
      <c r="I78">
        <v>40.276047484044227</v>
      </c>
      <c r="J78">
        <v>-9.2760474840442271</v>
      </c>
      <c r="K78"/>
      <c r="L78"/>
      <c r="M78"/>
      <c r="N78"/>
      <c r="O78"/>
      <c r="P78"/>
    </row>
    <row r="79" spans="8:16" x14ac:dyDescent="0.35">
      <c r="H79">
        <v>9</v>
      </c>
      <c r="I79">
        <v>33.959288062934917</v>
      </c>
      <c r="J79">
        <v>1.0407119370650832</v>
      </c>
      <c r="K79"/>
      <c r="L79"/>
      <c r="M79"/>
      <c r="N79"/>
      <c r="O79"/>
      <c r="P79"/>
    </row>
    <row r="80" spans="8:16" x14ac:dyDescent="0.35">
      <c r="H80">
        <v>10</v>
      </c>
      <c r="I80">
        <v>39.460421413147301</v>
      </c>
      <c r="J80">
        <v>13.539578586852699</v>
      </c>
      <c r="K80"/>
      <c r="L80"/>
      <c r="M80"/>
      <c r="N80"/>
      <c r="O80"/>
      <c r="P80"/>
    </row>
    <row r="81" spans="8:16" x14ac:dyDescent="0.35">
      <c r="H81">
        <v>11</v>
      </c>
      <c r="I81">
        <v>40.551361740349599</v>
      </c>
      <c r="J81">
        <v>4.4486382596504015</v>
      </c>
      <c r="K81"/>
      <c r="L81"/>
      <c r="M81"/>
      <c r="N81"/>
      <c r="O81"/>
      <c r="P81"/>
    </row>
    <row r="82" spans="8:16" x14ac:dyDescent="0.35">
      <c r="H82">
        <v>12</v>
      </c>
      <c r="I82">
        <v>35.670788095025138</v>
      </c>
      <c r="J82">
        <v>1.3292119049748621</v>
      </c>
      <c r="K82"/>
      <c r="L82"/>
      <c r="M82"/>
      <c r="N82"/>
      <c r="O82"/>
      <c r="P82"/>
    </row>
    <row r="83" spans="8:16" x14ac:dyDescent="0.35">
      <c r="H83">
        <v>13</v>
      </c>
      <c r="I83">
        <v>37.012588477537733</v>
      </c>
      <c r="J83">
        <v>-8.012588477537733</v>
      </c>
      <c r="K83"/>
      <c r="L83"/>
      <c r="M83"/>
      <c r="N83"/>
      <c r="O83"/>
      <c r="P83"/>
    </row>
    <row r="84" spans="8:16" x14ac:dyDescent="0.35">
      <c r="H84">
        <v>14</v>
      </c>
      <c r="I84">
        <v>44.437478978232178</v>
      </c>
      <c r="J84">
        <v>1.5625210217678216</v>
      </c>
      <c r="K84"/>
      <c r="L84"/>
      <c r="M84"/>
      <c r="N84"/>
      <c r="O84"/>
      <c r="P84"/>
    </row>
    <row r="85" spans="8:16" x14ac:dyDescent="0.35">
      <c r="H85">
        <v>15</v>
      </c>
      <c r="I85">
        <v>36.998640055212412</v>
      </c>
      <c r="J85">
        <v>-9.9986400552124124</v>
      </c>
      <c r="K85"/>
      <c r="L85"/>
      <c r="M85"/>
      <c r="N85"/>
      <c r="O85"/>
      <c r="P85"/>
    </row>
    <row r="86" spans="8:16" x14ac:dyDescent="0.35">
      <c r="H86">
        <v>16</v>
      </c>
      <c r="I86">
        <v>28.367790438005002</v>
      </c>
      <c r="J86">
        <v>11.632209561994998</v>
      </c>
      <c r="K86"/>
      <c r="L86"/>
      <c r="M86"/>
      <c r="N86"/>
      <c r="O86"/>
      <c r="P86"/>
    </row>
    <row r="87" spans="8:16" x14ac:dyDescent="0.35">
      <c r="H87">
        <v>17</v>
      </c>
      <c r="I87">
        <v>42.848261184064853</v>
      </c>
      <c r="J87">
        <v>1.1517388159351469</v>
      </c>
      <c r="K87"/>
      <c r="L87"/>
      <c r="M87"/>
      <c r="N87"/>
      <c r="O87"/>
      <c r="P87"/>
    </row>
    <row r="88" spans="8:16" x14ac:dyDescent="0.35">
      <c r="H88">
        <v>18</v>
      </c>
      <c r="I88">
        <v>19.482449041181184</v>
      </c>
      <c r="J88">
        <v>-6.4824490411811837</v>
      </c>
      <c r="K88"/>
      <c r="L88"/>
      <c r="M88"/>
      <c r="N88"/>
      <c r="O88"/>
      <c r="P88"/>
    </row>
    <row r="89" spans="8:16" x14ac:dyDescent="0.35">
      <c r="H89">
        <v>19</v>
      </c>
      <c r="I89">
        <v>38.996914845196578</v>
      </c>
      <c r="J89">
        <v>-8.9969148451965779</v>
      </c>
      <c r="K89"/>
      <c r="L89"/>
      <c r="M89"/>
      <c r="N89"/>
      <c r="O89"/>
      <c r="P89"/>
    </row>
    <row r="90" spans="8:16" x14ac:dyDescent="0.35">
      <c r="H90">
        <v>20</v>
      </c>
      <c r="I90">
        <v>17.415587176087257</v>
      </c>
      <c r="J90">
        <v>3.5844128239127429</v>
      </c>
      <c r="K90"/>
      <c r="L90"/>
      <c r="M90"/>
      <c r="N90"/>
      <c r="O90"/>
      <c r="P90"/>
    </row>
    <row r="91" spans="8:16" x14ac:dyDescent="0.35">
      <c r="H91">
        <v>21</v>
      </c>
      <c r="I91">
        <v>46.371942220982042</v>
      </c>
      <c r="J91">
        <v>20.628057779017958</v>
      </c>
      <c r="K91"/>
      <c r="L91"/>
      <c r="M91"/>
      <c r="N91"/>
      <c r="O91"/>
      <c r="P91"/>
    </row>
    <row r="92" spans="8:16" x14ac:dyDescent="0.35">
      <c r="H92">
        <v>22</v>
      </c>
      <c r="I92">
        <v>40.377117851029567</v>
      </c>
      <c r="J92">
        <v>-0.37711785102956696</v>
      </c>
      <c r="K92"/>
      <c r="L92"/>
      <c r="M92"/>
      <c r="N92"/>
      <c r="O92"/>
      <c r="P92"/>
    </row>
    <row r="93" spans="8:16" x14ac:dyDescent="0.35">
      <c r="H93">
        <v>23</v>
      </c>
      <c r="I93">
        <v>41.77241308275724</v>
      </c>
      <c r="J93">
        <v>-7.7724130827572395</v>
      </c>
      <c r="K93"/>
      <c r="L93"/>
      <c r="M93"/>
      <c r="N93"/>
      <c r="O93"/>
      <c r="P93"/>
    </row>
    <row r="94" spans="8:16" x14ac:dyDescent="0.35">
      <c r="H94">
        <v>24</v>
      </c>
      <c r="I94">
        <v>35.589396401159405</v>
      </c>
      <c r="J94">
        <v>-6.5893964011594051</v>
      </c>
      <c r="K94"/>
      <c r="L94"/>
      <c r="M94"/>
      <c r="N94"/>
      <c r="O94"/>
      <c r="P94"/>
    </row>
    <row r="95" spans="8:16" x14ac:dyDescent="0.35">
      <c r="H95">
        <v>25</v>
      </c>
      <c r="I95">
        <v>20.471175197828785</v>
      </c>
      <c r="J95">
        <v>-3.471175197828785</v>
      </c>
      <c r="K95"/>
      <c r="L95"/>
      <c r="M95"/>
      <c r="N95"/>
      <c r="O95"/>
      <c r="P95"/>
    </row>
    <row r="96" spans="8:16" x14ac:dyDescent="0.35">
      <c r="H96">
        <v>26</v>
      </c>
      <c r="I96">
        <v>22.799213816252205</v>
      </c>
      <c r="J96">
        <v>-4.7992138162522053</v>
      </c>
      <c r="K96"/>
      <c r="L96"/>
      <c r="M96"/>
      <c r="N96"/>
      <c r="O96"/>
      <c r="P96"/>
    </row>
    <row r="97" spans="8:16" x14ac:dyDescent="0.35">
      <c r="H97">
        <v>27</v>
      </c>
      <c r="I97">
        <v>12.926490379948198</v>
      </c>
      <c r="J97">
        <v>-5.9264903799481985</v>
      </c>
      <c r="K97"/>
      <c r="L97"/>
      <c r="M97"/>
      <c r="N97"/>
      <c r="O97"/>
      <c r="P97"/>
    </row>
    <row r="98" spans="8:16" x14ac:dyDescent="0.35">
      <c r="H98">
        <v>28</v>
      </c>
      <c r="I98">
        <v>12.024886167960616</v>
      </c>
      <c r="J98">
        <v>-3.0248861679606165</v>
      </c>
      <c r="K98"/>
      <c r="L98"/>
      <c r="M98"/>
      <c r="N98"/>
      <c r="O98"/>
      <c r="P98"/>
    </row>
    <row r="99" spans="8:16" x14ac:dyDescent="0.35">
      <c r="H99">
        <v>29</v>
      </c>
      <c r="I99">
        <v>17.372598105541929</v>
      </c>
      <c r="J99">
        <v>-4.372598105541929</v>
      </c>
      <c r="K99"/>
      <c r="L99"/>
      <c r="M99"/>
      <c r="N99"/>
      <c r="O99"/>
      <c r="P99"/>
    </row>
    <row r="100" spans="8:16" x14ac:dyDescent="0.35">
      <c r="H100">
        <v>30</v>
      </c>
      <c r="I100">
        <v>17.880237547607344</v>
      </c>
      <c r="J100">
        <v>-9.8802375476073436</v>
      </c>
      <c r="K100"/>
      <c r="L100"/>
      <c r="M100"/>
      <c r="N100"/>
      <c r="O100"/>
      <c r="P100"/>
    </row>
    <row r="101" spans="8:16" x14ac:dyDescent="0.35">
      <c r="H101">
        <v>31</v>
      </c>
      <c r="I101">
        <v>9.1192769151945967</v>
      </c>
      <c r="J101">
        <v>2.8807230848054033</v>
      </c>
      <c r="K101"/>
      <c r="L101"/>
      <c r="M101"/>
      <c r="N101"/>
      <c r="O101"/>
      <c r="P101"/>
    </row>
    <row r="102" spans="8:16" x14ac:dyDescent="0.35">
      <c r="H102">
        <v>32</v>
      </c>
      <c r="I102">
        <v>39.246820177588056</v>
      </c>
      <c r="J102">
        <v>-3.2468201775880559</v>
      </c>
      <c r="K102"/>
      <c r="L102"/>
      <c r="M102"/>
      <c r="N102"/>
      <c r="O102"/>
      <c r="P102"/>
    </row>
    <row r="103" spans="8:16" x14ac:dyDescent="0.35">
      <c r="H103">
        <v>33</v>
      </c>
      <c r="I103">
        <v>2.8921273594820676</v>
      </c>
      <c r="J103">
        <v>16.107872640517932</v>
      </c>
      <c r="K103"/>
      <c r="L103"/>
      <c r="M103"/>
      <c r="N103"/>
      <c r="O103"/>
      <c r="P103"/>
    </row>
    <row r="104" spans="8:16" x14ac:dyDescent="0.35">
      <c r="H104">
        <v>34</v>
      </c>
      <c r="I104">
        <v>19.851959610108274</v>
      </c>
      <c r="J104">
        <v>3.148040389891726</v>
      </c>
      <c r="K104"/>
      <c r="L104"/>
      <c r="M104"/>
      <c r="N104"/>
      <c r="O104"/>
      <c r="P104"/>
    </row>
    <row r="105" spans="8:16" x14ac:dyDescent="0.35">
      <c r="H105">
        <v>35</v>
      </c>
      <c r="I105">
        <v>24.979950667087444</v>
      </c>
      <c r="J105">
        <v>-11.979950667087444</v>
      </c>
      <c r="K105"/>
      <c r="L105"/>
      <c r="M105"/>
      <c r="N105"/>
      <c r="O105"/>
      <c r="P105"/>
    </row>
    <row r="106" spans="8:16" x14ac:dyDescent="0.35">
      <c r="H106">
        <v>36</v>
      </c>
      <c r="I106">
        <v>22.720310043123241</v>
      </c>
      <c r="J106">
        <v>3.2796899568767586</v>
      </c>
      <c r="K106"/>
      <c r="L106"/>
      <c r="M106"/>
      <c r="N106"/>
      <c r="O106"/>
      <c r="P106"/>
    </row>
    <row r="107" spans="8:16" x14ac:dyDescent="0.35">
      <c r="H107">
        <v>37</v>
      </c>
      <c r="I107">
        <v>35.652064144824337</v>
      </c>
      <c r="J107">
        <v>13.347935855175663</v>
      </c>
      <c r="K107"/>
      <c r="L107"/>
      <c r="M107"/>
      <c r="N107"/>
      <c r="O107"/>
      <c r="P107"/>
    </row>
    <row r="108" spans="8:16" x14ac:dyDescent="0.35">
      <c r="H108">
        <v>38</v>
      </c>
      <c r="I108">
        <v>40.159884891164204</v>
      </c>
      <c r="J108">
        <v>0.84011510883579632</v>
      </c>
      <c r="K108"/>
      <c r="L108"/>
      <c r="M108"/>
      <c r="N108"/>
      <c r="O108"/>
      <c r="P108"/>
    </row>
    <row r="109" spans="8:16" x14ac:dyDescent="0.35">
      <c r="H109">
        <v>39</v>
      </c>
      <c r="I109">
        <v>26.051212321170137</v>
      </c>
      <c r="J109">
        <v>-3.0512123211701372</v>
      </c>
      <c r="K109"/>
      <c r="L109"/>
      <c r="M109"/>
      <c r="N109"/>
      <c r="O109"/>
      <c r="P109"/>
    </row>
    <row r="110" spans="8:16" x14ac:dyDescent="0.35">
      <c r="H110">
        <v>40</v>
      </c>
      <c r="I110">
        <v>17.695676960268109</v>
      </c>
      <c r="J110">
        <v>4.3043230397318908</v>
      </c>
      <c r="K110"/>
      <c r="L110"/>
      <c r="M110"/>
      <c r="N110"/>
      <c r="O110"/>
      <c r="P110"/>
    </row>
    <row r="111" spans="8:16" x14ac:dyDescent="0.35">
      <c r="H111">
        <v>41</v>
      </c>
      <c r="I111">
        <v>4.7602911342608856</v>
      </c>
      <c r="J111">
        <v>8.2397088657391144</v>
      </c>
      <c r="K111"/>
      <c r="L111"/>
      <c r="M111"/>
      <c r="N111"/>
      <c r="O111"/>
      <c r="P111"/>
    </row>
    <row r="112" spans="8:16" x14ac:dyDescent="0.35">
      <c r="H112">
        <v>42</v>
      </c>
      <c r="I112">
        <v>33.894332712131273</v>
      </c>
      <c r="J112">
        <v>-5.8943327121312734</v>
      </c>
      <c r="K112"/>
      <c r="L112"/>
      <c r="M112"/>
      <c r="N112"/>
      <c r="O112"/>
      <c r="P112"/>
    </row>
    <row r="113" spans="8:16" x14ac:dyDescent="0.35">
      <c r="H113">
        <v>43</v>
      </c>
      <c r="I113">
        <v>18.42303728293566</v>
      </c>
      <c r="J113">
        <v>-6.4230372829356597</v>
      </c>
      <c r="K113"/>
      <c r="L113"/>
      <c r="M113"/>
      <c r="N113"/>
      <c r="O113"/>
      <c r="P113"/>
    </row>
    <row r="114" spans="8:16" x14ac:dyDescent="0.35">
      <c r="H114">
        <v>44</v>
      </c>
      <c r="I114">
        <v>19.475574986817556</v>
      </c>
      <c r="J114">
        <v>-6.4755749868175556</v>
      </c>
      <c r="K114"/>
      <c r="L114"/>
      <c r="M114"/>
      <c r="N114"/>
      <c r="O114"/>
      <c r="P114"/>
    </row>
    <row r="115" spans="8:16" x14ac:dyDescent="0.35">
      <c r="H115">
        <v>45</v>
      </c>
      <c r="I115">
        <v>31.877523052596864</v>
      </c>
      <c r="J115">
        <v>-0.87752305259686381</v>
      </c>
      <c r="K115"/>
      <c r="L115"/>
      <c r="M115"/>
      <c r="N115"/>
      <c r="O115"/>
      <c r="P115"/>
    </row>
    <row r="116" spans="8:16" x14ac:dyDescent="0.35">
      <c r="H116">
        <v>46</v>
      </c>
      <c r="I116">
        <v>29.232135830241532</v>
      </c>
      <c r="J116">
        <v>8.7678641697584681</v>
      </c>
      <c r="K116"/>
      <c r="L116"/>
      <c r="M116"/>
      <c r="N116"/>
      <c r="O116"/>
      <c r="P116"/>
    </row>
    <row r="117" spans="8:16" x14ac:dyDescent="0.35">
      <c r="H117">
        <v>47</v>
      </c>
      <c r="I117">
        <v>37.399478879498197</v>
      </c>
      <c r="J117">
        <v>-4.3994788794981972</v>
      </c>
      <c r="K117"/>
      <c r="L117"/>
      <c r="M117"/>
      <c r="N117"/>
      <c r="O117"/>
      <c r="P117"/>
    </row>
    <row r="118" spans="8:16" x14ac:dyDescent="0.35">
      <c r="H118">
        <v>48</v>
      </c>
      <c r="I118">
        <v>43.501103867230299</v>
      </c>
      <c r="J118">
        <v>6.4988961327697012</v>
      </c>
      <c r="K118"/>
      <c r="L118"/>
      <c r="M118"/>
      <c r="N118"/>
      <c r="O118"/>
      <c r="P118"/>
    </row>
  </sheetData>
  <mergeCells count="10">
    <mergeCell ref="H3:K11"/>
    <mergeCell ref="H13:L14"/>
    <mergeCell ref="H15:L16"/>
    <mergeCell ref="H40:L41"/>
    <mergeCell ref="H42:L43"/>
    <mergeCell ref="H33:L36"/>
    <mergeCell ref="H37:L38"/>
    <mergeCell ref="H18:L20"/>
    <mergeCell ref="H21:L25"/>
    <mergeCell ref="H28:L3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5"/>
  <sheetViews>
    <sheetView workbookViewId="0">
      <selection activeCell="C22" sqref="C22:I23"/>
    </sheetView>
  </sheetViews>
  <sheetFormatPr defaultRowHeight="14.5" x14ac:dyDescent="0.35"/>
  <cols>
    <col min="1" max="12" width="10.7265625" style="20" customWidth="1"/>
    <col min="13" max="13" width="14.26953125" style="20" customWidth="1"/>
    <col min="14" max="18" width="10.7265625" style="20" customWidth="1"/>
    <col min="19" max="256" width="9.1796875" style="4"/>
    <col min="257" max="268" width="10.7265625" style="4" customWidth="1"/>
    <col min="269" max="269" width="14.26953125" style="4" customWidth="1"/>
    <col min="270" max="274" width="10.7265625" style="4" customWidth="1"/>
    <col min="275" max="512" width="9.1796875" style="4"/>
    <col min="513" max="524" width="10.7265625" style="4" customWidth="1"/>
    <col min="525" max="525" width="14.26953125" style="4" customWidth="1"/>
    <col min="526" max="530" width="10.7265625" style="4" customWidth="1"/>
    <col min="531" max="768" width="9.1796875" style="4"/>
    <col min="769" max="780" width="10.7265625" style="4" customWidth="1"/>
    <col min="781" max="781" width="14.26953125" style="4" customWidth="1"/>
    <col min="782" max="786" width="10.7265625" style="4" customWidth="1"/>
    <col min="787" max="1024" width="9.1796875" style="4"/>
    <col min="1025" max="1036" width="10.7265625" style="4" customWidth="1"/>
    <col min="1037" max="1037" width="14.26953125" style="4" customWidth="1"/>
    <col min="1038" max="1042" width="10.7265625" style="4" customWidth="1"/>
    <col min="1043" max="1280" width="9.1796875" style="4"/>
    <col min="1281" max="1292" width="10.7265625" style="4" customWidth="1"/>
    <col min="1293" max="1293" width="14.26953125" style="4" customWidth="1"/>
    <col min="1294" max="1298" width="10.7265625" style="4" customWidth="1"/>
    <col min="1299" max="1536" width="9.1796875" style="4"/>
    <col min="1537" max="1548" width="10.7265625" style="4" customWidth="1"/>
    <col min="1549" max="1549" width="14.26953125" style="4" customWidth="1"/>
    <col min="1550" max="1554" width="10.7265625" style="4" customWidth="1"/>
    <col min="1555" max="1792" width="9.1796875" style="4"/>
    <col min="1793" max="1804" width="10.7265625" style="4" customWidth="1"/>
    <col min="1805" max="1805" width="14.26953125" style="4" customWidth="1"/>
    <col min="1806" max="1810" width="10.7265625" style="4" customWidth="1"/>
    <col min="1811" max="2048" width="9.1796875" style="4"/>
    <col min="2049" max="2060" width="10.7265625" style="4" customWidth="1"/>
    <col min="2061" max="2061" width="14.26953125" style="4" customWidth="1"/>
    <col min="2062" max="2066" width="10.7265625" style="4" customWidth="1"/>
    <col min="2067" max="2304" width="9.1796875" style="4"/>
    <col min="2305" max="2316" width="10.7265625" style="4" customWidth="1"/>
    <col min="2317" max="2317" width="14.26953125" style="4" customWidth="1"/>
    <col min="2318" max="2322" width="10.7265625" style="4" customWidth="1"/>
    <col min="2323" max="2560" width="9.1796875" style="4"/>
    <col min="2561" max="2572" width="10.7265625" style="4" customWidth="1"/>
    <col min="2573" max="2573" width="14.26953125" style="4" customWidth="1"/>
    <col min="2574" max="2578" width="10.7265625" style="4" customWidth="1"/>
    <col min="2579" max="2816" width="9.1796875" style="4"/>
    <col min="2817" max="2828" width="10.7265625" style="4" customWidth="1"/>
    <col min="2829" max="2829" width="14.26953125" style="4" customWidth="1"/>
    <col min="2830" max="2834" width="10.7265625" style="4" customWidth="1"/>
    <col min="2835" max="3072" width="9.1796875" style="4"/>
    <col min="3073" max="3084" width="10.7265625" style="4" customWidth="1"/>
    <col min="3085" max="3085" width="14.26953125" style="4" customWidth="1"/>
    <col min="3086" max="3090" width="10.7265625" style="4" customWidth="1"/>
    <col min="3091" max="3328" width="9.1796875" style="4"/>
    <col min="3329" max="3340" width="10.7265625" style="4" customWidth="1"/>
    <col min="3341" max="3341" width="14.26953125" style="4" customWidth="1"/>
    <col min="3342" max="3346" width="10.7265625" style="4" customWidth="1"/>
    <col min="3347" max="3584" width="9.1796875" style="4"/>
    <col min="3585" max="3596" width="10.7265625" style="4" customWidth="1"/>
    <col min="3597" max="3597" width="14.26953125" style="4" customWidth="1"/>
    <col min="3598" max="3602" width="10.7265625" style="4" customWidth="1"/>
    <col min="3603" max="3840" width="9.1796875" style="4"/>
    <col min="3841" max="3852" width="10.7265625" style="4" customWidth="1"/>
    <col min="3853" max="3853" width="14.26953125" style="4" customWidth="1"/>
    <col min="3854" max="3858" width="10.7265625" style="4" customWidth="1"/>
    <col min="3859" max="4096" width="9.1796875" style="4"/>
    <col min="4097" max="4108" width="10.7265625" style="4" customWidth="1"/>
    <col min="4109" max="4109" width="14.26953125" style="4" customWidth="1"/>
    <col min="4110" max="4114" width="10.7265625" style="4" customWidth="1"/>
    <col min="4115" max="4352" width="9.1796875" style="4"/>
    <col min="4353" max="4364" width="10.7265625" style="4" customWidth="1"/>
    <col min="4365" max="4365" width="14.26953125" style="4" customWidth="1"/>
    <col min="4366" max="4370" width="10.7265625" style="4" customWidth="1"/>
    <col min="4371" max="4608" width="9.1796875" style="4"/>
    <col min="4609" max="4620" width="10.7265625" style="4" customWidth="1"/>
    <col min="4621" max="4621" width="14.26953125" style="4" customWidth="1"/>
    <col min="4622" max="4626" width="10.7265625" style="4" customWidth="1"/>
    <col min="4627" max="4864" width="9.1796875" style="4"/>
    <col min="4865" max="4876" width="10.7265625" style="4" customWidth="1"/>
    <col min="4877" max="4877" width="14.26953125" style="4" customWidth="1"/>
    <col min="4878" max="4882" width="10.7265625" style="4" customWidth="1"/>
    <col min="4883" max="5120" width="9.1796875" style="4"/>
    <col min="5121" max="5132" width="10.7265625" style="4" customWidth="1"/>
    <col min="5133" max="5133" width="14.26953125" style="4" customWidth="1"/>
    <col min="5134" max="5138" width="10.7265625" style="4" customWidth="1"/>
    <col min="5139" max="5376" width="9.1796875" style="4"/>
    <col min="5377" max="5388" width="10.7265625" style="4" customWidth="1"/>
    <col min="5389" max="5389" width="14.26953125" style="4" customWidth="1"/>
    <col min="5390" max="5394" width="10.7265625" style="4" customWidth="1"/>
    <col min="5395" max="5632" width="9.1796875" style="4"/>
    <col min="5633" max="5644" width="10.7265625" style="4" customWidth="1"/>
    <col min="5645" max="5645" width="14.26953125" style="4" customWidth="1"/>
    <col min="5646" max="5650" width="10.7265625" style="4" customWidth="1"/>
    <col min="5651" max="5888" width="9.1796875" style="4"/>
    <col min="5889" max="5900" width="10.7265625" style="4" customWidth="1"/>
    <col min="5901" max="5901" width="14.26953125" style="4" customWidth="1"/>
    <col min="5902" max="5906" width="10.7265625" style="4" customWidth="1"/>
    <col min="5907" max="6144" width="9.1796875" style="4"/>
    <col min="6145" max="6156" width="10.7265625" style="4" customWidth="1"/>
    <col min="6157" max="6157" width="14.26953125" style="4" customWidth="1"/>
    <col min="6158" max="6162" width="10.7265625" style="4" customWidth="1"/>
    <col min="6163" max="6400" width="9.1796875" style="4"/>
    <col min="6401" max="6412" width="10.7265625" style="4" customWidth="1"/>
    <col min="6413" max="6413" width="14.26953125" style="4" customWidth="1"/>
    <col min="6414" max="6418" width="10.7265625" style="4" customWidth="1"/>
    <col min="6419" max="6656" width="9.1796875" style="4"/>
    <col min="6657" max="6668" width="10.7265625" style="4" customWidth="1"/>
    <col min="6669" max="6669" width="14.26953125" style="4" customWidth="1"/>
    <col min="6670" max="6674" width="10.7265625" style="4" customWidth="1"/>
    <col min="6675" max="6912" width="9.1796875" style="4"/>
    <col min="6913" max="6924" width="10.7265625" style="4" customWidth="1"/>
    <col min="6925" max="6925" width="14.26953125" style="4" customWidth="1"/>
    <col min="6926" max="6930" width="10.7265625" style="4" customWidth="1"/>
    <col min="6931" max="7168" width="9.1796875" style="4"/>
    <col min="7169" max="7180" width="10.7265625" style="4" customWidth="1"/>
    <col min="7181" max="7181" width="14.26953125" style="4" customWidth="1"/>
    <col min="7182" max="7186" width="10.7265625" style="4" customWidth="1"/>
    <col min="7187" max="7424" width="9.1796875" style="4"/>
    <col min="7425" max="7436" width="10.7265625" style="4" customWidth="1"/>
    <col min="7437" max="7437" width="14.26953125" style="4" customWidth="1"/>
    <col min="7438" max="7442" width="10.7265625" style="4" customWidth="1"/>
    <col min="7443" max="7680" width="9.1796875" style="4"/>
    <col min="7681" max="7692" width="10.7265625" style="4" customWidth="1"/>
    <col min="7693" max="7693" width="14.26953125" style="4" customWidth="1"/>
    <col min="7694" max="7698" width="10.7265625" style="4" customWidth="1"/>
    <col min="7699" max="7936" width="9.1796875" style="4"/>
    <col min="7937" max="7948" width="10.7265625" style="4" customWidth="1"/>
    <col min="7949" max="7949" width="14.26953125" style="4" customWidth="1"/>
    <col min="7950" max="7954" width="10.7265625" style="4" customWidth="1"/>
    <col min="7955" max="8192" width="9.1796875" style="4"/>
    <col min="8193" max="8204" width="10.7265625" style="4" customWidth="1"/>
    <col min="8205" max="8205" width="14.26953125" style="4" customWidth="1"/>
    <col min="8206" max="8210" width="10.7265625" style="4" customWidth="1"/>
    <col min="8211" max="8448" width="9.1796875" style="4"/>
    <col min="8449" max="8460" width="10.7265625" style="4" customWidth="1"/>
    <col min="8461" max="8461" width="14.26953125" style="4" customWidth="1"/>
    <col min="8462" max="8466" width="10.7265625" style="4" customWidth="1"/>
    <col min="8467" max="8704" width="9.1796875" style="4"/>
    <col min="8705" max="8716" width="10.7265625" style="4" customWidth="1"/>
    <col min="8717" max="8717" width="14.26953125" style="4" customWidth="1"/>
    <col min="8718" max="8722" width="10.7265625" style="4" customWidth="1"/>
    <col min="8723" max="8960" width="9.1796875" style="4"/>
    <col min="8961" max="8972" width="10.7265625" style="4" customWidth="1"/>
    <col min="8973" max="8973" width="14.26953125" style="4" customWidth="1"/>
    <col min="8974" max="8978" width="10.7265625" style="4" customWidth="1"/>
    <col min="8979" max="9216" width="9.1796875" style="4"/>
    <col min="9217" max="9228" width="10.7265625" style="4" customWidth="1"/>
    <col min="9229" max="9229" width="14.26953125" style="4" customWidth="1"/>
    <col min="9230" max="9234" width="10.7265625" style="4" customWidth="1"/>
    <col min="9235" max="9472" width="9.1796875" style="4"/>
    <col min="9473" max="9484" width="10.7265625" style="4" customWidth="1"/>
    <col min="9485" max="9485" width="14.26953125" style="4" customWidth="1"/>
    <col min="9486" max="9490" width="10.7265625" style="4" customWidth="1"/>
    <col min="9491" max="9728" width="9.1796875" style="4"/>
    <col min="9729" max="9740" width="10.7265625" style="4" customWidth="1"/>
    <col min="9741" max="9741" width="14.26953125" style="4" customWidth="1"/>
    <col min="9742" max="9746" width="10.7265625" style="4" customWidth="1"/>
    <col min="9747" max="9984" width="9.1796875" style="4"/>
    <col min="9985" max="9996" width="10.7265625" style="4" customWidth="1"/>
    <col min="9997" max="9997" width="14.26953125" style="4" customWidth="1"/>
    <col min="9998" max="10002" width="10.7265625" style="4" customWidth="1"/>
    <col min="10003" max="10240" width="9.1796875" style="4"/>
    <col min="10241" max="10252" width="10.7265625" style="4" customWidth="1"/>
    <col min="10253" max="10253" width="14.26953125" style="4" customWidth="1"/>
    <col min="10254" max="10258" width="10.7265625" style="4" customWidth="1"/>
    <col min="10259" max="10496" width="9.1796875" style="4"/>
    <col min="10497" max="10508" width="10.7265625" style="4" customWidth="1"/>
    <col min="10509" max="10509" width="14.26953125" style="4" customWidth="1"/>
    <col min="10510" max="10514" width="10.7265625" style="4" customWidth="1"/>
    <col min="10515" max="10752" width="9.1796875" style="4"/>
    <col min="10753" max="10764" width="10.7265625" style="4" customWidth="1"/>
    <col min="10765" max="10765" width="14.26953125" style="4" customWidth="1"/>
    <col min="10766" max="10770" width="10.7265625" style="4" customWidth="1"/>
    <col min="10771" max="11008" width="9.1796875" style="4"/>
    <col min="11009" max="11020" width="10.7265625" style="4" customWidth="1"/>
    <col min="11021" max="11021" width="14.26953125" style="4" customWidth="1"/>
    <col min="11022" max="11026" width="10.7265625" style="4" customWidth="1"/>
    <col min="11027" max="11264" width="9.1796875" style="4"/>
    <col min="11265" max="11276" width="10.7265625" style="4" customWidth="1"/>
    <col min="11277" max="11277" width="14.26953125" style="4" customWidth="1"/>
    <col min="11278" max="11282" width="10.7265625" style="4" customWidth="1"/>
    <col min="11283" max="11520" width="9.1796875" style="4"/>
    <col min="11521" max="11532" width="10.7265625" style="4" customWidth="1"/>
    <col min="11533" max="11533" width="14.26953125" style="4" customWidth="1"/>
    <col min="11534" max="11538" width="10.7265625" style="4" customWidth="1"/>
    <col min="11539" max="11776" width="9.1796875" style="4"/>
    <col min="11777" max="11788" width="10.7265625" style="4" customWidth="1"/>
    <col min="11789" max="11789" width="14.26953125" style="4" customWidth="1"/>
    <col min="11790" max="11794" width="10.7265625" style="4" customWidth="1"/>
    <col min="11795" max="12032" width="9.1796875" style="4"/>
    <col min="12033" max="12044" width="10.7265625" style="4" customWidth="1"/>
    <col min="12045" max="12045" width="14.26953125" style="4" customWidth="1"/>
    <col min="12046" max="12050" width="10.7265625" style="4" customWidth="1"/>
    <col min="12051" max="12288" width="9.1796875" style="4"/>
    <col min="12289" max="12300" width="10.7265625" style="4" customWidth="1"/>
    <col min="12301" max="12301" width="14.26953125" style="4" customWidth="1"/>
    <col min="12302" max="12306" width="10.7265625" style="4" customWidth="1"/>
    <col min="12307" max="12544" width="9.1796875" style="4"/>
    <col min="12545" max="12556" width="10.7265625" style="4" customWidth="1"/>
    <col min="12557" max="12557" width="14.26953125" style="4" customWidth="1"/>
    <col min="12558" max="12562" width="10.7265625" style="4" customWidth="1"/>
    <col min="12563" max="12800" width="9.1796875" style="4"/>
    <col min="12801" max="12812" width="10.7265625" style="4" customWidth="1"/>
    <col min="12813" max="12813" width="14.26953125" style="4" customWidth="1"/>
    <col min="12814" max="12818" width="10.7265625" style="4" customWidth="1"/>
    <col min="12819" max="13056" width="9.1796875" style="4"/>
    <col min="13057" max="13068" width="10.7265625" style="4" customWidth="1"/>
    <col min="13069" max="13069" width="14.26953125" style="4" customWidth="1"/>
    <col min="13070" max="13074" width="10.7265625" style="4" customWidth="1"/>
    <col min="13075" max="13312" width="9.1796875" style="4"/>
    <col min="13313" max="13324" width="10.7265625" style="4" customWidth="1"/>
    <col min="13325" max="13325" width="14.26953125" style="4" customWidth="1"/>
    <col min="13326" max="13330" width="10.7265625" style="4" customWidth="1"/>
    <col min="13331" max="13568" width="9.1796875" style="4"/>
    <col min="13569" max="13580" width="10.7265625" style="4" customWidth="1"/>
    <col min="13581" max="13581" width="14.26953125" style="4" customWidth="1"/>
    <col min="13582" max="13586" width="10.7265625" style="4" customWidth="1"/>
    <col min="13587" max="13824" width="9.1796875" style="4"/>
    <col min="13825" max="13836" width="10.7265625" style="4" customWidth="1"/>
    <col min="13837" max="13837" width="14.26953125" style="4" customWidth="1"/>
    <col min="13838" max="13842" width="10.7265625" style="4" customWidth="1"/>
    <col min="13843" max="14080" width="9.1796875" style="4"/>
    <col min="14081" max="14092" width="10.7265625" style="4" customWidth="1"/>
    <col min="14093" max="14093" width="14.26953125" style="4" customWidth="1"/>
    <col min="14094" max="14098" width="10.7265625" style="4" customWidth="1"/>
    <col min="14099" max="14336" width="9.1796875" style="4"/>
    <col min="14337" max="14348" width="10.7265625" style="4" customWidth="1"/>
    <col min="14349" max="14349" width="14.26953125" style="4" customWidth="1"/>
    <col min="14350" max="14354" width="10.7265625" style="4" customWidth="1"/>
    <col min="14355" max="14592" width="9.1796875" style="4"/>
    <col min="14593" max="14604" width="10.7265625" style="4" customWidth="1"/>
    <col min="14605" max="14605" width="14.26953125" style="4" customWidth="1"/>
    <col min="14606" max="14610" width="10.7265625" style="4" customWidth="1"/>
    <col min="14611" max="14848" width="9.1796875" style="4"/>
    <col min="14849" max="14860" width="10.7265625" style="4" customWidth="1"/>
    <col min="14861" max="14861" width="14.26953125" style="4" customWidth="1"/>
    <col min="14862" max="14866" width="10.7265625" style="4" customWidth="1"/>
    <col min="14867" max="15104" width="9.1796875" style="4"/>
    <col min="15105" max="15116" width="10.7265625" style="4" customWidth="1"/>
    <col min="15117" max="15117" width="14.26953125" style="4" customWidth="1"/>
    <col min="15118" max="15122" width="10.7265625" style="4" customWidth="1"/>
    <col min="15123" max="15360" width="9.1796875" style="4"/>
    <col min="15361" max="15372" width="10.7265625" style="4" customWidth="1"/>
    <col min="15373" max="15373" width="14.26953125" style="4" customWidth="1"/>
    <col min="15374" max="15378" width="10.7265625" style="4" customWidth="1"/>
    <col min="15379" max="15616" width="9.1796875" style="4"/>
    <col min="15617" max="15628" width="10.7265625" style="4" customWidth="1"/>
    <col min="15629" max="15629" width="14.26953125" style="4" customWidth="1"/>
    <col min="15630" max="15634" width="10.7265625" style="4" customWidth="1"/>
    <col min="15635" max="15872" width="9.1796875" style="4"/>
    <col min="15873" max="15884" width="10.7265625" style="4" customWidth="1"/>
    <col min="15885" max="15885" width="14.26953125" style="4" customWidth="1"/>
    <col min="15886" max="15890" width="10.7265625" style="4" customWidth="1"/>
    <col min="15891" max="16128" width="9.1796875" style="4"/>
    <col min="16129" max="16140" width="10.7265625" style="4" customWidth="1"/>
    <col min="16141" max="16141" width="14.26953125" style="4" customWidth="1"/>
    <col min="16142" max="16146" width="10.7265625" style="4" customWidth="1"/>
    <col min="16147" max="16384" width="9.1796875" style="4"/>
  </cols>
  <sheetData>
    <row r="1" spans="1:18" ht="16" thickBot="1" x14ac:dyDescent="0.4">
      <c r="A1" s="19" t="s">
        <v>0</v>
      </c>
      <c r="B1" s="72" t="s">
        <v>161</v>
      </c>
      <c r="C1" s="73"/>
      <c r="D1" s="74"/>
    </row>
    <row r="2" spans="1:18" x14ac:dyDescent="0.35">
      <c r="A2" s="21"/>
      <c r="B2" s="4"/>
      <c r="C2" s="4"/>
      <c r="D2" s="4"/>
      <c r="E2" s="4"/>
      <c r="F2" s="4"/>
      <c r="G2" s="4"/>
      <c r="H2" s="4"/>
      <c r="I2" s="4"/>
      <c r="M2" s="4"/>
      <c r="N2" s="4"/>
      <c r="O2" s="4"/>
      <c r="P2" s="4"/>
      <c r="Q2" s="4"/>
      <c r="R2" s="4"/>
    </row>
    <row r="3" spans="1:18" x14ac:dyDescent="0.35">
      <c r="A3" s="21"/>
      <c r="B3" s="4"/>
      <c r="C3" s="4"/>
      <c r="D3" s="4"/>
      <c r="E3" s="4"/>
      <c r="F3" s="4"/>
      <c r="G3" s="4"/>
      <c r="H3" s="4"/>
      <c r="I3" s="4"/>
      <c r="M3" s="4"/>
      <c r="N3" s="4"/>
      <c r="O3" s="4"/>
      <c r="P3" s="4"/>
      <c r="Q3" s="4"/>
      <c r="R3" s="4"/>
    </row>
    <row r="4" spans="1:18" x14ac:dyDescent="0.35">
      <c r="B4" s="20" t="s">
        <v>96</v>
      </c>
      <c r="K4" s="21" t="s">
        <v>97</v>
      </c>
      <c r="L4" s="21"/>
      <c r="M4" s="4"/>
      <c r="N4" s="4"/>
      <c r="O4" s="4"/>
      <c r="P4" s="4"/>
      <c r="Q4" s="4"/>
      <c r="R4" s="4"/>
    </row>
    <row r="5" spans="1:18" x14ac:dyDescent="0.35">
      <c r="B5" s="22" t="s">
        <v>98</v>
      </c>
      <c r="K5" s="4"/>
      <c r="L5" s="4"/>
      <c r="M5" s="4"/>
      <c r="N5" s="4"/>
      <c r="O5" s="4"/>
      <c r="P5" s="4"/>
      <c r="Q5" s="4"/>
      <c r="R5" s="4"/>
    </row>
    <row r="6" spans="1:18" x14ac:dyDescent="0.35">
      <c r="B6" s="22" t="s">
        <v>99</v>
      </c>
      <c r="K6" s="18" t="s">
        <v>100</v>
      </c>
      <c r="L6" s="18" t="s">
        <v>101</v>
      </c>
      <c r="M6" s="18" t="s">
        <v>102</v>
      </c>
      <c r="N6" s="18" t="s">
        <v>103</v>
      </c>
      <c r="O6" s="18" t="s">
        <v>104</v>
      </c>
      <c r="P6" s="4"/>
      <c r="Q6" s="4"/>
      <c r="R6" s="4"/>
    </row>
    <row r="7" spans="1:18" x14ac:dyDescent="0.35">
      <c r="B7" s="22" t="s">
        <v>105</v>
      </c>
      <c r="C7" s="23"/>
      <c r="D7" s="23"/>
      <c r="E7" s="23"/>
      <c r="F7" s="23"/>
      <c r="G7" s="23"/>
      <c r="K7" s="18">
        <v>1</v>
      </c>
      <c r="L7" s="18">
        <v>58.8</v>
      </c>
      <c r="M7" s="18">
        <v>24</v>
      </c>
      <c r="N7" s="18">
        <v>60</v>
      </c>
      <c r="O7" s="18">
        <v>22.1</v>
      </c>
      <c r="P7" s="4"/>
      <c r="Q7" s="4"/>
      <c r="R7" s="4"/>
    </row>
    <row r="8" spans="1:18" x14ac:dyDescent="0.35">
      <c r="B8" s="22" t="s">
        <v>106</v>
      </c>
      <c r="K8" s="18">
        <v>2</v>
      </c>
      <c r="L8" s="18">
        <v>58.7</v>
      </c>
      <c r="M8" s="18">
        <v>25</v>
      </c>
      <c r="N8" s="18">
        <v>59</v>
      </c>
      <c r="O8" s="18">
        <v>24.6</v>
      </c>
      <c r="P8" s="4"/>
      <c r="Q8" s="4"/>
      <c r="R8" s="4"/>
    </row>
    <row r="9" spans="1:18" x14ac:dyDescent="0.35">
      <c r="K9" s="18">
        <v>3</v>
      </c>
      <c r="L9" s="18">
        <v>58.2</v>
      </c>
      <c r="M9" s="18">
        <v>25</v>
      </c>
      <c r="N9" s="18">
        <v>59</v>
      </c>
      <c r="O9" s="18">
        <v>25.1</v>
      </c>
      <c r="P9" s="4"/>
      <c r="Q9" s="4"/>
      <c r="R9" s="4"/>
    </row>
    <row r="10" spans="1:18" x14ac:dyDescent="0.35">
      <c r="K10" s="18">
        <v>4</v>
      </c>
      <c r="L10" s="18">
        <v>57</v>
      </c>
      <c r="M10" s="18">
        <v>25</v>
      </c>
      <c r="N10" s="18">
        <v>53</v>
      </c>
      <c r="O10" s="18">
        <v>28</v>
      </c>
      <c r="P10" s="4"/>
      <c r="Q10" s="4"/>
      <c r="R10" s="4"/>
    </row>
    <row r="11" spans="1:18" x14ac:dyDescent="0.35">
      <c r="K11" s="18">
        <v>5</v>
      </c>
      <c r="L11" s="18">
        <v>56.5</v>
      </c>
      <c r="M11" s="18">
        <v>25</v>
      </c>
      <c r="N11" s="18">
        <v>52</v>
      </c>
      <c r="O11" s="18">
        <v>28.3</v>
      </c>
      <c r="P11" s="4"/>
      <c r="Q11" s="4"/>
      <c r="R11" s="4"/>
    </row>
    <row r="12" spans="1:18" x14ac:dyDescent="0.35">
      <c r="K12" s="18">
        <v>6</v>
      </c>
      <c r="L12" s="18">
        <v>55.2</v>
      </c>
      <c r="M12" s="18">
        <v>27</v>
      </c>
      <c r="N12" s="18">
        <v>50</v>
      </c>
      <c r="O12" s="18">
        <v>29.7</v>
      </c>
      <c r="P12" s="4"/>
      <c r="Q12" s="4"/>
      <c r="R12" s="4"/>
    </row>
    <row r="13" spans="1:18" x14ac:dyDescent="0.35">
      <c r="A13" s="24"/>
      <c r="B13" s="22" t="s">
        <v>107</v>
      </c>
      <c r="K13" s="18">
        <v>7</v>
      </c>
      <c r="L13" s="18">
        <v>54.7</v>
      </c>
      <c r="M13" s="18">
        <v>30</v>
      </c>
      <c r="N13" s="18">
        <v>50</v>
      </c>
      <c r="O13" s="18">
        <v>32.1</v>
      </c>
      <c r="P13" s="4"/>
      <c r="Q13" s="4"/>
      <c r="R13" s="4"/>
    </row>
    <row r="14" spans="1:18" x14ac:dyDescent="0.35">
      <c r="A14" s="25"/>
      <c r="K14" s="18">
        <v>8</v>
      </c>
      <c r="L14" s="18">
        <v>54.5</v>
      </c>
      <c r="M14" s="18">
        <v>30</v>
      </c>
      <c r="N14" s="18">
        <v>49</v>
      </c>
      <c r="O14" s="18">
        <v>32.6</v>
      </c>
      <c r="P14" s="4"/>
      <c r="Q14" s="4"/>
      <c r="R14" s="4"/>
    </row>
    <row r="15" spans="1:18" x14ac:dyDescent="0.35">
      <c r="A15" s="25"/>
      <c r="B15" s="25"/>
      <c r="C15" s="26"/>
      <c r="K15" s="18">
        <v>9</v>
      </c>
      <c r="L15" s="18">
        <v>52.8</v>
      </c>
      <c r="M15" s="18">
        <v>30</v>
      </c>
      <c r="N15" s="18">
        <v>49</v>
      </c>
      <c r="O15" s="18">
        <v>33.700000000000003</v>
      </c>
      <c r="P15" s="4"/>
      <c r="Q15" s="4"/>
      <c r="R15" s="4"/>
    </row>
    <row r="16" spans="1:18" x14ac:dyDescent="0.35">
      <c r="A16" s="25"/>
      <c r="K16" s="18">
        <v>10</v>
      </c>
      <c r="L16" s="18">
        <v>51.1</v>
      </c>
      <c r="M16" s="18">
        <v>31</v>
      </c>
      <c r="N16" s="18">
        <v>49</v>
      </c>
      <c r="O16" s="18">
        <v>44.1</v>
      </c>
      <c r="P16" s="4"/>
      <c r="Q16" s="4"/>
      <c r="R16" s="4"/>
    </row>
    <row r="17" spans="1:18" x14ac:dyDescent="0.35">
      <c r="K17" s="18">
        <v>11</v>
      </c>
      <c r="L17" s="18">
        <v>44.8</v>
      </c>
      <c r="M17" s="18">
        <v>32</v>
      </c>
      <c r="N17" s="18">
        <v>48</v>
      </c>
      <c r="O17" s="18">
        <v>42.9</v>
      </c>
      <c r="P17" s="4"/>
      <c r="Q17" s="4"/>
      <c r="R17" s="4"/>
    </row>
    <row r="18" spans="1:18" x14ac:dyDescent="0.35">
      <c r="K18" s="18">
        <v>12</v>
      </c>
      <c r="L18" s="18">
        <v>44</v>
      </c>
      <c r="M18" s="18">
        <v>33</v>
      </c>
      <c r="N18" s="18">
        <v>47</v>
      </c>
      <c r="O18" s="18">
        <v>40.700000000000003</v>
      </c>
      <c r="P18" s="4"/>
      <c r="Q18" s="4"/>
      <c r="R18" s="4"/>
    </row>
    <row r="19" spans="1:18" x14ac:dyDescent="0.35">
      <c r="K19" s="18">
        <v>13</v>
      </c>
      <c r="L19" s="18">
        <v>59.4</v>
      </c>
      <c r="M19" s="18">
        <v>39</v>
      </c>
      <c r="N19" s="18">
        <v>47</v>
      </c>
      <c r="O19" s="18">
        <v>40.200000000000003</v>
      </c>
      <c r="P19" s="4"/>
      <c r="Q19" s="4"/>
      <c r="R19" s="4"/>
    </row>
    <row r="20" spans="1:18" x14ac:dyDescent="0.35">
      <c r="C20" s="4" t="s">
        <v>108</v>
      </c>
      <c r="K20" s="18">
        <v>14</v>
      </c>
      <c r="L20" s="18">
        <v>59.8</v>
      </c>
      <c r="M20" s="18">
        <v>41</v>
      </c>
      <c r="N20" s="18">
        <v>45</v>
      </c>
      <c r="O20" s="18">
        <v>40</v>
      </c>
      <c r="P20" s="4"/>
      <c r="Q20" s="4"/>
      <c r="R20" s="4"/>
    </row>
    <row r="21" spans="1:18" x14ac:dyDescent="0.35">
      <c r="K21" s="18">
        <v>15</v>
      </c>
      <c r="L21" s="18">
        <v>61.7</v>
      </c>
      <c r="M21" s="18">
        <v>43</v>
      </c>
      <c r="N21" s="18">
        <v>45</v>
      </c>
      <c r="O21" s="18">
        <v>39.9</v>
      </c>
      <c r="P21" s="4"/>
      <c r="Q21" s="4"/>
      <c r="R21" s="4"/>
    </row>
    <row r="22" spans="1:18" x14ac:dyDescent="0.35">
      <c r="C22" s="75" t="s">
        <v>153</v>
      </c>
      <c r="D22" s="76"/>
      <c r="E22" s="76"/>
      <c r="F22" s="76"/>
      <c r="G22" s="76"/>
      <c r="H22" s="76"/>
      <c r="I22" s="77"/>
      <c r="K22" s="18">
        <v>16</v>
      </c>
      <c r="L22" s="18">
        <v>62.5</v>
      </c>
      <c r="M22" s="18">
        <v>44</v>
      </c>
      <c r="N22" s="18">
        <v>43</v>
      </c>
      <c r="O22" s="18">
        <v>39.6</v>
      </c>
      <c r="P22" s="4"/>
      <c r="Q22" s="4"/>
      <c r="R22" s="4"/>
    </row>
    <row r="23" spans="1:18" x14ac:dyDescent="0.35">
      <c r="C23" s="78"/>
      <c r="D23" s="79"/>
      <c r="E23" s="79"/>
      <c r="F23" s="79"/>
      <c r="G23" s="79"/>
      <c r="H23" s="79"/>
      <c r="I23" s="80"/>
      <c r="K23" s="18">
        <v>17</v>
      </c>
      <c r="L23" s="18">
        <v>62.6</v>
      </c>
      <c r="M23" s="18">
        <v>45</v>
      </c>
      <c r="N23" s="18">
        <v>43</v>
      </c>
      <c r="O23" s="18">
        <v>38.5</v>
      </c>
      <c r="P23" s="4"/>
      <c r="Q23" s="4"/>
      <c r="R23" s="4"/>
    </row>
    <row r="24" spans="1:18" x14ac:dyDescent="0.35">
      <c r="I24" s="26"/>
      <c r="K24" s="18">
        <v>18</v>
      </c>
      <c r="L24" s="18">
        <v>64.599999999999994</v>
      </c>
      <c r="M24" s="18">
        <v>60</v>
      </c>
      <c r="N24" s="18">
        <v>41</v>
      </c>
      <c r="O24" s="18">
        <v>38.4</v>
      </c>
      <c r="P24" s="4"/>
      <c r="Q24" s="4"/>
      <c r="R24" s="4"/>
    </row>
    <row r="25" spans="1:18" x14ac:dyDescent="0.35">
      <c r="I25" s="26"/>
      <c r="K25" s="18">
        <v>19</v>
      </c>
      <c r="L25" s="18">
        <v>64.900000000000006</v>
      </c>
      <c r="M25" s="18">
        <v>57</v>
      </c>
      <c r="N25" s="18">
        <v>40</v>
      </c>
      <c r="O25" s="18">
        <v>38</v>
      </c>
      <c r="P25" s="4"/>
      <c r="Q25" s="4"/>
      <c r="R25" s="4"/>
    </row>
    <row r="26" spans="1:18" x14ac:dyDescent="0.35">
      <c r="C26" s="4"/>
      <c r="K26" s="18">
        <v>20</v>
      </c>
      <c r="L26" s="18">
        <v>65.3</v>
      </c>
      <c r="M26" s="18">
        <v>56</v>
      </c>
      <c r="N26" s="18">
        <v>40</v>
      </c>
      <c r="O26" s="18">
        <v>37.4</v>
      </c>
      <c r="P26" s="4"/>
      <c r="Q26" s="4"/>
      <c r="R26" s="4"/>
    </row>
    <row r="27" spans="1:18" x14ac:dyDescent="0.35">
      <c r="K27" s="18">
        <v>21</v>
      </c>
      <c r="L27" s="18">
        <v>65.7</v>
      </c>
      <c r="M27" s="18">
        <v>56</v>
      </c>
      <c r="N27" s="18">
        <v>40</v>
      </c>
      <c r="O27" s="18">
        <v>34.5</v>
      </c>
      <c r="P27" s="4"/>
      <c r="Q27" s="4"/>
      <c r="R27" s="4"/>
    </row>
    <row r="28" spans="1:18" x14ac:dyDescent="0.35">
      <c r="K28" s="18">
        <v>22</v>
      </c>
      <c r="L28" s="18">
        <v>66.099999999999994</v>
      </c>
      <c r="M28" s="18">
        <v>49</v>
      </c>
      <c r="N28" s="18">
        <v>40</v>
      </c>
      <c r="O28" s="18">
        <v>34.4</v>
      </c>
      <c r="P28" s="4"/>
      <c r="Q28" s="4"/>
      <c r="R28" s="4"/>
    </row>
    <row r="29" spans="1:18" x14ac:dyDescent="0.35">
      <c r="K29" s="18">
        <v>23</v>
      </c>
      <c r="L29" s="18">
        <v>68.2</v>
      </c>
      <c r="M29" s="18">
        <v>48</v>
      </c>
      <c r="N29" s="18">
        <v>40</v>
      </c>
      <c r="O29" s="18">
        <v>44.4</v>
      </c>
      <c r="P29" s="4"/>
      <c r="Q29" s="4"/>
      <c r="R29" s="4"/>
    </row>
    <row r="30" spans="1:18" x14ac:dyDescent="0.35">
      <c r="K30" s="18">
        <v>24</v>
      </c>
      <c r="L30" s="18">
        <v>71.8</v>
      </c>
      <c r="M30" s="18">
        <v>48</v>
      </c>
      <c r="N30" s="18">
        <v>35</v>
      </c>
      <c r="O30" s="18">
        <v>44.6</v>
      </c>
      <c r="P30" s="4"/>
      <c r="Q30" s="4"/>
      <c r="R30" s="4"/>
    </row>
    <row r="31" spans="1:18" ht="15.5" x14ac:dyDescent="0.35">
      <c r="B31" s="33"/>
      <c r="K31" s="18">
        <v>25</v>
      </c>
      <c r="L31" s="18">
        <v>71.7</v>
      </c>
      <c r="M31" s="18">
        <v>46</v>
      </c>
      <c r="N31" s="18">
        <v>35</v>
      </c>
      <c r="O31" s="18">
        <v>44.8</v>
      </c>
      <c r="P31" s="4"/>
      <c r="Q31" s="4"/>
      <c r="R31" s="4"/>
    </row>
    <row r="32" spans="1:18" x14ac:dyDescent="0.35">
      <c r="A32" s="24"/>
      <c r="B32" s="4" t="s">
        <v>109</v>
      </c>
      <c r="K32" s="18">
        <v>26</v>
      </c>
      <c r="L32" s="18">
        <v>71.3</v>
      </c>
      <c r="M32" s="18">
        <v>46</v>
      </c>
      <c r="N32" s="18">
        <v>35</v>
      </c>
      <c r="O32" s="18">
        <v>44.8</v>
      </c>
      <c r="P32" s="4"/>
      <c r="Q32" s="4"/>
      <c r="R32" s="4"/>
    </row>
    <row r="33" spans="1:18" x14ac:dyDescent="0.35">
      <c r="K33" s="18">
        <v>27</v>
      </c>
      <c r="L33" s="18">
        <v>70.099999999999994</v>
      </c>
      <c r="M33" s="18">
        <v>60</v>
      </c>
      <c r="N33" s="18">
        <v>36</v>
      </c>
      <c r="O33" s="18">
        <v>45.6</v>
      </c>
      <c r="P33" s="4"/>
      <c r="Q33" s="4"/>
      <c r="R33" s="4"/>
    </row>
    <row r="34" spans="1:18" x14ac:dyDescent="0.35">
      <c r="K34" s="18">
        <v>28</v>
      </c>
      <c r="L34" s="18">
        <v>69.900000000000006</v>
      </c>
      <c r="M34" s="18">
        <v>63</v>
      </c>
      <c r="N34" s="18">
        <v>37</v>
      </c>
      <c r="O34" s="18">
        <v>46.5</v>
      </c>
      <c r="P34" s="4"/>
      <c r="Q34" s="4"/>
      <c r="R34" s="4"/>
    </row>
    <row r="35" spans="1:18" x14ac:dyDescent="0.35">
      <c r="B35" s="27" t="s">
        <v>159</v>
      </c>
      <c r="C35" s="28"/>
      <c r="D35" s="28"/>
      <c r="E35" s="28"/>
      <c r="F35" s="28"/>
      <c r="G35" s="28"/>
      <c r="H35" s="29"/>
      <c r="K35" s="18">
        <v>29</v>
      </c>
      <c r="L35" s="18">
        <v>69.8</v>
      </c>
      <c r="M35" s="18">
        <v>63</v>
      </c>
      <c r="N35" s="18">
        <v>38</v>
      </c>
      <c r="O35" s="18">
        <v>47.5</v>
      </c>
      <c r="P35" s="4"/>
      <c r="Q35" s="4"/>
      <c r="R35" s="4"/>
    </row>
    <row r="36" spans="1:18" x14ac:dyDescent="0.35">
      <c r="B36" s="34"/>
      <c r="C36" s="26"/>
      <c r="D36" s="26"/>
      <c r="E36" s="26"/>
      <c r="F36" s="26"/>
      <c r="G36" s="26"/>
      <c r="H36" s="35"/>
      <c r="K36" s="18">
        <v>30</v>
      </c>
      <c r="L36" s="18">
        <v>69.599999999999994</v>
      </c>
      <c r="M36" s="18">
        <v>63</v>
      </c>
      <c r="N36" s="18">
        <v>39</v>
      </c>
      <c r="O36" s="18">
        <v>49</v>
      </c>
      <c r="P36" s="4"/>
      <c r="Q36" s="4"/>
      <c r="R36" s="4"/>
    </row>
    <row r="37" spans="1:18" x14ac:dyDescent="0.35">
      <c r="B37" s="34"/>
      <c r="C37" s="26"/>
      <c r="D37" s="26"/>
      <c r="E37" s="26"/>
      <c r="F37" s="26"/>
      <c r="G37" s="26"/>
      <c r="H37" s="35"/>
      <c r="K37" s="18">
        <v>31</v>
      </c>
      <c r="L37" s="18">
        <v>68.8</v>
      </c>
      <c r="M37" s="18">
        <v>64</v>
      </c>
      <c r="N37" s="18">
        <v>39</v>
      </c>
      <c r="O37" s="18">
        <v>51.4</v>
      </c>
      <c r="P37" s="4"/>
      <c r="Q37" s="4"/>
      <c r="R37" s="4"/>
    </row>
    <row r="38" spans="1:18" x14ac:dyDescent="0.35">
      <c r="B38" s="34"/>
      <c r="C38" s="26"/>
      <c r="D38" s="26"/>
      <c r="E38" s="26"/>
      <c r="F38" s="26"/>
      <c r="G38" s="26"/>
      <c r="H38" s="35"/>
      <c r="K38" s="18">
        <v>32</v>
      </c>
      <c r="L38" s="18">
        <v>68.5</v>
      </c>
      <c r="M38" s="18">
        <v>68</v>
      </c>
      <c r="N38" s="18">
        <v>39</v>
      </c>
      <c r="O38" s="18">
        <v>52.6</v>
      </c>
      <c r="P38" s="4"/>
      <c r="Q38" s="4"/>
      <c r="R38" s="4"/>
    </row>
    <row r="39" spans="1:18" x14ac:dyDescent="0.35">
      <c r="B39" s="34"/>
      <c r="C39" s="26"/>
      <c r="D39" s="26"/>
      <c r="E39" s="26"/>
      <c r="F39" s="26"/>
      <c r="G39" s="26"/>
      <c r="H39" s="35"/>
      <c r="K39" s="18">
        <v>33</v>
      </c>
      <c r="L39" s="18">
        <v>72.599999999999994</v>
      </c>
      <c r="M39" s="18">
        <v>72</v>
      </c>
      <c r="N39" s="18">
        <v>34</v>
      </c>
      <c r="O39" s="18">
        <v>52.9</v>
      </c>
      <c r="P39" s="4"/>
      <c r="Q39" s="4"/>
      <c r="R39" s="4"/>
    </row>
    <row r="40" spans="1:18" x14ac:dyDescent="0.35">
      <c r="B40" s="30"/>
      <c r="C40" s="31"/>
      <c r="D40" s="31"/>
      <c r="E40" s="31"/>
      <c r="F40" s="31"/>
      <c r="G40" s="31"/>
      <c r="H40" s="32"/>
      <c r="K40" s="18">
        <v>34</v>
      </c>
      <c r="L40" s="18">
        <v>73.900000000000006</v>
      </c>
      <c r="M40" s="18">
        <v>75</v>
      </c>
      <c r="N40" s="18">
        <v>34</v>
      </c>
      <c r="O40" s="18">
        <v>54.8</v>
      </c>
      <c r="P40" s="4"/>
      <c r="Q40" s="4"/>
      <c r="R40" s="4"/>
    </row>
    <row r="41" spans="1:18" x14ac:dyDescent="0.35">
      <c r="K41" s="18">
        <v>35</v>
      </c>
      <c r="L41" s="18">
        <v>75.3</v>
      </c>
      <c r="M41" s="18">
        <v>76</v>
      </c>
      <c r="N41" s="18">
        <v>33</v>
      </c>
      <c r="O41" s="18">
        <v>55.1</v>
      </c>
      <c r="P41" s="4"/>
      <c r="Q41" s="4"/>
      <c r="R41" s="4"/>
    </row>
    <row r="42" spans="1:18" x14ac:dyDescent="0.35">
      <c r="A42" s="24"/>
      <c r="B42" s="4" t="s">
        <v>110</v>
      </c>
      <c r="K42" s="18">
        <v>36</v>
      </c>
      <c r="L42" s="18">
        <v>81.599999999999994</v>
      </c>
      <c r="M42" s="18">
        <v>77</v>
      </c>
      <c r="N42" s="18">
        <v>31</v>
      </c>
      <c r="O42" s="18">
        <v>55.2</v>
      </c>
      <c r="P42" s="4"/>
      <c r="Q42" s="4"/>
      <c r="R42" s="4"/>
    </row>
    <row r="43" spans="1:18" x14ac:dyDescent="0.35">
      <c r="K43" s="18">
        <v>37</v>
      </c>
      <c r="L43" s="18">
        <v>83.7</v>
      </c>
      <c r="M43" s="18">
        <v>79</v>
      </c>
      <c r="N43" s="18">
        <v>30</v>
      </c>
      <c r="O43" s="18">
        <v>55.6</v>
      </c>
      <c r="P43" s="4"/>
      <c r="Q43" s="4"/>
      <c r="R43" s="4"/>
    </row>
    <row r="44" spans="1:18" x14ac:dyDescent="0.35">
      <c r="Q44" s="4"/>
      <c r="R44" s="4"/>
    </row>
    <row r="45" spans="1:18" x14ac:dyDescent="0.35">
      <c r="B45" s="27" t="s">
        <v>154</v>
      </c>
      <c r="C45" s="28"/>
      <c r="D45" s="28"/>
      <c r="E45" s="28"/>
      <c r="F45" s="28"/>
      <c r="G45" s="28"/>
      <c r="H45" s="29"/>
      <c r="K45" s="4"/>
      <c r="L45" s="4"/>
      <c r="M45" s="4"/>
      <c r="N45" s="4"/>
      <c r="O45" s="4"/>
      <c r="P45" s="4"/>
      <c r="Q45" s="4"/>
      <c r="R45" s="4"/>
    </row>
    <row r="46" spans="1:18" x14ac:dyDescent="0.35">
      <c r="B46" s="34"/>
      <c r="C46" s="26"/>
      <c r="D46" s="26"/>
      <c r="E46" s="26"/>
      <c r="F46" s="26"/>
      <c r="G46" s="26"/>
      <c r="H46" s="35"/>
      <c r="K46" s="4"/>
      <c r="L46" s="4"/>
      <c r="M46" s="4"/>
      <c r="N46" s="4"/>
      <c r="O46" s="4"/>
      <c r="P46" s="4"/>
      <c r="Q46" s="4"/>
      <c r="R46" s="4"/>
    </row>
    <row r="47" spans="1:18" x14ac:dyDescent="0.35">
      <c r="B47" s="34"/>
      <c r="C47" s="26"/>
      <c r="D47" s="26"/>
      <c r="E47" s="26"/>
      <c r="F47" s="26"/>
      <c r="G47" s="26"/>
      <c r="H47" s="35"/>
      <c r="P47" s="4"/>
      <c r="Q47" s="4"/>
      <c r="R47" s="4"/>
    </row>
    <row r="48" spans="1:18" x14ac:dyDescent="0.35">
      <c r="B48" s="34"/>
      <c r="C48" s="26"/>
      <c r="D48" s="26"/>
      <c r="E48" s="26"/>
      <c r="F48" s="26"/>
      <c r="G48" s="26"/>
      <c r="H48" s="35"/>
      <c r="P48" s="4"/>
      <c r="Q48" s="4"/>
      <c r="R48" s="4"/>
    </row>
    <row r="49" spans="1:18" x14ac:dyDescent="0.35">
      <c r="B49" s="30"/>
      <c r="C49" s="31"/>
      <c r="D49" s="31"/>
      <c r="E49" s="31"/>
      <c r="F49" s="31"/>
      <c r="G49" s="31"/>
      <c r="H49" s="32"/>
      <c r="P49" s="4"/>
      <c r="Q49" s="4"/>
      <c r="R49" s="4"/>
    </row>
    <row r="50" spans="1:18" x14ac:dyDescent="0.35">
      <c r="P50" s="4"/>
      <c r="Q50" s="4"/>
      <c r="R50" s="4"/>
    </row>
    <row r="51" spans="1:18" x14ac:dyDescent="0.35">
      <c r="P51" s="4"/>
      <c r="Q51" s="4"/>
      <c r="R51" s="4"/>
    </row>
    <row r="52" spans="1:18" x14ac:dyDescent="0.35">
      <c r="A52" s="24"/>
      <c r="B52" s="4" t="s">
        <v>111</v>
      </c>
      <c r="P52" s="4"/>
      <c r="Q52" s="4"/>
      <c r="R52" s="4"/>
    </row>
    <row r="53" spans="1:18" x14ac:dyDescent="0.35">
      <c r="B53" s="20" t="s">
        <v>112</v>
      </c>
      <c r="P53" s="4"/>
      <c r="Q53" s="4"/>
      <c r="R53" s="4"/>
    </row>
    <row r="54" spans="1:18" x14ac:dyDescent="0.35">
      <c r="P54" s="4"/>
      <c r="Q54" s="4"/>
      <c r="R54" s="4"/>
    </row>
    <row r="55" spans="1:18" x14ac:dyDescent="0.35">
      <c r="B55" s="27">
        <f>B89+B90*50+B91*40+B92*55.45</f>
        <v>60.256862864998929</v>
      </c>
      <c r="C55" s="28"/>
      <c r="D55" s="28"/>
      <c r="E55" s="28"/>
      <c r="F55" s="28"/>
      <c r="G55" s="28"/>
      <c r="H55" s="29"/>
      <c r="P55" s="4"/>
      <c r="Q55" s="4"/>
      <c r="R55" s="4"/>
    </row>
    <row r="56" spans="1:18" x14ac:dyDescent="0.35">
      <c r="B56" s="34"/>
      <c r="C56" s="26"/>
      <c r="D56" s="26"/>
      <c r="E56" s="26"/>
      <c r="F56" s="26"/>
      <c r="G56" s="26"/>
      <c r="H56" s="35"/>
      <c r="P56" s="4"/>
      <c r="Q56" s="4"/>
      <c r="R56" s="4"/>
    </row>
    <row r="57" spans="1:18" x14ac:dyDescent="0.35">
      <c r="B57" s="34"/>
      <c r="C57" s="26"/>
      <c r="D57" s="26"/>
      <c r="E57" s="26"/>
      <c r="F57" s="26"/>
      <c r="G57" s="26"/>
      <c r="H57" s="35"/>
      <c r="P57" s="4"/>
      <c r="Q57" s="4"/>
      <c r="R57" s="4"/>
    </row>
    <row r="58" spans="1:18" x14ac:dyDescent="0.35">
      <c r="B58" s="34"/>
      <c r="C58" s="26"/>
      <c r="D58" s="26"/>
      <c r="E58" s="26"/>
      <c r="F58" s="26"/>
      <c r="G58" s="26"/>
      <c r="H58" s="35"/>
      <c r="P58" s="4"/>
      <c r="Q58" s="4"/>
      <c r="R58" s="4"/>
    </row>
    <row r="59" spans="1:18" x14ac:dyDescent="0.35">
      <c r="B59" s="30"/>
      <c r="C59" s="31"/>
      <c r="D59" s="31"/>
      <c r="E59" s="31"/>
      <c r="F59" s="31"/>
      <c r="G59" s="31"/>
      <c r="H59" s="32"/>
      <c r="P59" s="4"/>
      <c r="Q59" s="4"/>
      <c r="R59" s="4"/>
    </row>
    <row r="60" spans="1:18" x14ac:dyDescent="0.35">
      <c r="P60" s="4"/>
      <c r="Q60" s="4"/>
      <c r="R60" s="4"/>
    </row>
    <row r="61" spans="1:18" x14ac:dyDescent="0.35">
      <c r="P61" s="4"/>
      <c r="Q61" s="4"/>
      <c r="R61" s="4"/>
    </row>
    <row r="62" spans="1:18" x14ac:dyDescent="0.35">
      <c r="C62" s="25"/>
      <c r="P62" s="4"/>
      <c r="Q62" s="4"/>
      <c r="R62" s="4"/>
    </row>
    <row r="63" spans="1:18" x14ac:dyDescent="0.35">
      <c r="P63" s="4"/>
      <c r="Q63" s="4"/>
      <c r="R63" s="4"/>
    </row>
    <row r="64" spans="1:18" x14ac:dyDescent="0.35">
      <c r="C64" s="25"/>
      <c r="P64" s="4"/>
      <c r="Q64" s="4"/>
      <c r="R64" s="4"/>
    </row>
    <row r="65" spans="1:18" x14ac:dyDescent="0.35">
      <c r="C65" s="25"/>
      <c r="P65" s="4"/>
      <c r="Q65" s="4"/>
      <c r="R65" s="4"/>
    </row>
    <row r="66" spans="1:18" x14ac:dyDescent="0.35">
      <c r="P66" s="4"/>
      <c r="Q66" s="4"/>
      <c r="R66" s="4"/>
    </row>
    <row r="67" spans="1:18" x14ac:dyDescent="0.35">
      <c r="C67" s="36"/>
      <c r="D67" s="26"/>
      <c r="E67" s="26"/>
      <c r="F67" s="26"/>
      <c r="P67" s="4"/>
      <c r="Q67" s="4"/>
      <c r="R67" s="4"/>
    </row>
    <row r="68" spans="1:18" x14ac:dyDescent="0.35">
      <c r="P68" s="4"/>
      <c r="Q68" s="4"/>
      <c r="R68" s="4"/>
    </row>
    <row r="69" spans="1:18" x14ac:dyDescent="0.35">
      <c r="P69" s="4"/>
      <c r="Q69" s="4"/>
      <c r="R69" s="4"/>
    </row>
    <row r="70" spans="1:18" x14ac:dyDescent="0.35">
      <c r="P70" s="4"/>
      <c r="Q70" s="4"/>
      <c r="R70" s="4"/>
    </row>
    <row r="71" spans="1:18" x14ac:dyDescent="0.35">
      <c r="P71" s="4"/>
      <c r="Q71" s="4"/>
      <c r="R71" s="4"/>
    </row>
    <row r="72" spans="1:18" x14ac:dyDescent="0.35">
      <c r="A72" s="21" t="s">
        <v>113</v>
      </c>
      <c r="P72" s="4"/>
      <c r="Q72" s="4"/>
      <c r="R72" s="4"/>
    </row>
    <row r="73" spans="1:18" x14ac:dyDescent="0.35">
      <c r="A73" t="s">
        <v>123</v>
      </c>
      <c r="B73"/>
      <c r="C73"/>
      <c r="D73"/>
      <c r="E73"/>
      <c r="F73"/>
      <c r="G73"/>
      <c r="H73"/>
      <c r="I73"/>
      <c r="P73" s="4"/>
      <c r="Q73" s="4"/>
      <c r="R73" s="4"/>
    </row>
    <row r="74" spans="1:18" ht="15" thickBot="1" x14ac:dyDescent="0.4">
      <c r="A74"/>
      <c r="B74"/>
      <c r="C74"/>
      <c r="D74"/>
      <c r="E74"/>
      <c r="F74"/>
      <c r="G74"/>
      <c r="H74"/>
      <c r="I74"/>
      <c r="P74" s="4"/>
      <c r="Q74" s="4"/>
      <c r="R74" s="4"/>
    </row>
    <row r="75" spans="1:18" x14ac:dyDescent="0.35">
      <c r="A75" s="44" t="s">
        <v>124</v>
      </c>
      <c r="B75" s="44"/>
      <c r="C75"/>
      <c r="D75"/>
      <c r="E75"/>
      <c r="F75"/>
      <c r="G75"/>
      <c r="H75"/>
      <c r="I75"/>
      <c r="P75" s="4"/>
      <c r="Q75" s="4"/>
      <c r="R75" s="4"/>
    </row>
    <row r="76" spans="1:18" x14ac:dyDescent="0.35">
      <c r="A76" s="41" t="s">
        <v>125</v>
      </c>
      <c r="B76" s="41">
        <v>0.87781308465022301</v>
      </c>
      <c r="C76"/>
      <c r="D76"/>
      <c r="E76"/>
      <c r="F76"/>
      <c r="G76"/>
      <c r="H76"/>
      <c r="I76"/>
      <c r="P76" s="4"/>
      <c r="Q76" s="4"/>
      <c r="R76" s="4"/>
    </row>
    <row r="77" spans="1:18" x14ac:dyDescent="0.35">
      <c r="A77" s="41" t="s">
        <v>126</v>
      </c>
      <c r="B77" s="41">
        <v>0.77055581158314002</v>
      </c>
      <c r="C77"/>
      <c r="D77"/>
      <c r="E77"/>
      <c r="F77"/>
      <c r="G77"/>
      <c r="H77"/>
      <c r="I77"/>
      <c r="P77" s="4"/>
      <c r="Q77" s="4"/>
      <c r="R77" s="4"/>
    </row>
    <row r="78" spans="1:18" x14ac:dyDescent="0.35">
      <c r="A78" s="41" t="s">
        <v>127</v>
      </c>
      <c r="B78" s="41">
        <v>0.74969724899978907</v>
      </c>
      <c r="C78"/>
      <c r="D78"/>
      <c r="E78"/>
      <c r="F78"/>
      <c r="G78"/>
      <c r="H78"/>
      <c r="I78"/>
      <c r="P78" s="4"/>
      <c r="Q78" s="4"/>
      <c r="R78" s="4"/>
    </row>
    <row r="79" spans="1:18" x14ac:dyDescent="0.35">
      <c r="A79" s="41" t="s">
        <v>128</v>
      </c>
      <c r="B79" s="41">
        <v>4.5180520614859114</v>
      </c>
      <c r="C79"/>
      <c r="D79"/>
      <c r="E79"/>
      <c r="F79"/>
      <c r="G79"/>
      <c r="H79"/>
      <c r="I79"/>
      <c r="P79" s="4"/>
      <c r="Q79" s="4"/>
      <c r="R79" s="4"/>
    </row>
    <row r="80" spans="1:18" ht="15" thickBot="1" x14ac:dyDescent="0.4">
      <c r="A80" s="42" t="s">
        <v>129</v>
      </c>
      <c r="B80" s="42">
        <v>37</v>
      </c>
      <c r="C80"/>
      <c r="D80"/>
      <c r="E80"/>
      <c r="F80"/>
      <c r="G80"/>
      <c r="H80"/>
      <c r="I80"/>
      <c r="P80" s="4"/>
      <c r="Q80" s="4"/>
      <c r="R80" s="4"/>
    </row>
    <row r="81" spans="1:18" x14ac:dyDescent="0.35">
      <c r="A81"/>
      <c r="B81"/>
      <c r="C81"/>
      <c r="D81"/>
      <c r="E81"/>
      <c r="F81"/>
      <c r="G81"/>
      <c r="H81"/>
      <c r="I81"/>
      <c r="P81" s="4"/>
      <c r="Q81" s="4"/>
      <c r="R81" s="4"/>
    </row>
    <row r="82" spans="1:18" ht="15" thickBot="1" x14ac:dyDescent="0.4">
      <c r="A82" t="s">
        <v>130</v>
      </c>
      <c r="B82"/>
      <c r="C82"/>
      <c r="D82"/>
      <c r="E82"/>
      <c r="F82"/>
      <c r="G82"/>
      <c r="H82"/>
      <c r="I82"/>
      <c r="P82" s="4"/>
      <c r="Q82" s="4"/>
      <c r="R82" s="4"/>
    </row>
    <row r="83" spans="1:18" x14ac:dyDescent="0.35">
      <c r="A83" s="43"/>
      <c r="B83" s="43" t="s">
        <v>133</v>
      </c>
      <c r="C83" s="43" t="s">
        <v>134</v>
      </c>
      <c r="D83" s="43" t="s">
        <v>135</v>
      </c>
      <c r="E83" s="43" t="s">
        <v>136</v>
      </c>
      <c r="F83" s="43" t="s">
        <v>137</v>
      </c>
      <c r="G83"/>
      <c r="H83"/>
      <c r="I83"/>
      <c r="P83" s="4"/>
      <c r="Q83" s="4"/>
      <c r="R83" s="4"/>
    </row>
    <row r="84" spans="1:18" x14ac:dyDescent="0.35">
      <c r="A84" s="41" t="s">
        <v>131</v>
      </c>
      <c r="B84" s="41">
        <v>3</v>
      </c>
      <c r="C84" s="41">
        <v>2262.2648108272219</v>
      </c>
      <c r="D84" s="41">
        <v>754.08827027574068</v>
      </c>
      <c r="E84" s="41">
        <v>36.941942116288942</v>
      </c>
      <c r="F84" s="41">
        <v>1.1724553119507271E-10</v>
      </c>
      <c r="G84"/>
      <c r="H84"/>
      <c r="I84"/>
      <c r="P84" s="4"/>
      <c r="Q84" s="4"/>
      <c r="R84" s="4"/>
    </row>
    <row r="85" spans="1:18" x14ac:dyDescent="0.35">
      <c r="A85" s="41" t="s">
        <v>3</v>
      </c>
      <c r="B85" s="41">
        <v>33</v>
      </c>
      <c r="C85" s="41">
        <v>673.62221619980426</v>
      </c>
      <c r="D85" s="41">
        <v>20.412794430297097</v>
      </c>
      <c r="E85" s="41"/>
      <c r="F85" s="41"/>
      <c r="G85"/>
      <c r="H85"/>
      <c r="I85"/>
      <c r="P85" s="4"/>
      <c r="Q85" s="4"/>
      <c r="R85" s="4"/>
    </row>
    <row r="86" spans="1:18" ht="15" thickBot="1" x14ac:dyDescent="0.4">
      <c r="A86" s="42" t="s">
        <v>1</v>
      </c>
      <c r="B86" s="42">
        <v>36</v>
      </c>
      <c r="C86" s="42">
        <v>2935.8870270270263</v>
      </c>
      <c r="D86" s="42"/>
      <c r="E86" s="42"/>
      <c r="F86" s="42"/>
      <c r="G86"/>
      <c r="H86"/>
      <c r="I86"/>
      <c r="P86" s="4"/>
      <c r="Q86" s="4"/>
      <c r="R86" s="4"/>
    </row>
    <row r="87" spans="1:18" ht="15" thickBot="1" x14ac:dyDescent="0.4">
      <c r="A87"/>
      <c r="B87"/>
      <c r="C87"/>
      <c r="D87"/>
      <c r="E87"/>
      <c r="F87"/>
      <c r="G87"/>
      <c r="H87"/>
      <c r="I87"/>
      <c r="P87" s="4"/>
      <c r="Q87" s="4"/>
      <c r="R87" s="4"/>
    </row>
    <row r="88" spans="1:18" x14ac:dyDescent="0.35">
      <c r="A88" s="43"/>
      <c r="B88" s="43" t="s">
        <v>138</v>
      </c>
      <c r="C88" s="43" t="s">
        <v>128</v>
      </c>
      <c r="D88" s="43" t="s">
        <v>139</v>
      </c>
      <c r="E88" s="43" t="s">
        <v>140</v>
      </c>
      <c r="F88" s="43" t="s">
        <v>141</v>
      </c>
      <c r="G88" s="43" t="s">
        <v>142</v>
      </c>
      <c r="H88" s="43" t="s">
        <v>143</v>
      </c>
      <c r="I88" s="43" t="s">
        <v>144</v>
      </c>
      <c r="P88" s="4"/>
      <c r="Q88" s="4"/>
      <c r="R88" s="4"/>
    </row>
    <row r="89" spans="1:18" x14ac:dyDescent="0.35">
      <c r="A89" s="41" t="s">
        <v>132</v>
      </c>
      <c r="B89" s="41">
        <v>84.107823105916694</v>
      </c>
      <c r="C89" s="41">
        <v>17.083994564803312</v>
      </c>
      <c r="D89" s="41">
        <v>4.9231942088764651</v>
      </c>
      <c r="E89" s="41">
        <v>2.3127219550798458E-5</v>
      </c>
      <c r="F89" s="41">
        <v>49.350174822282966</v>
      </c>
      <c r="G89" s="41">
        <v>118.86547138955039</v>
      </c>
      <c r="H89" s="41">
        <v>49.350174822282966</v>
      </c>
      <c r="I89" s="41">
        <v>118.86547138955039</v>
      </c>
      <c r="P89" s="4"/>
      <c r="Q89" s="4"/>
      <c r="R89" s="4"/>
    </row>
    <row r="90" spans="1:18" x14ac:dyDescent="0.35">
      <c r="A90" s="41" t="s">
        <v>102</v>
      </c>
      <c r="B90" s="41">
        <v>0.41194731930447798</v>
      </c>
      <c r="C90" s="41">
        <v>0.10389288842141198</v>
      </c>
      <c r="D90" s="41">
        <v>3.9651156644478998</v>
      </c>
      <c r="E90" s="41">
        <v>3.7143955351002383E-4</v>
      </c>
      <c r="F90" s="41">
        <v>0.20057564851491844</v>
      </c>
      <c r="G90" s="41">
        <v>0.62331899009403857</v>
      </c>
      <c r="H90" s="41">
        <v>0.20057564851491844</v>
      </c>
      <c r="I90" s="41">
        <v>0.62331899009403857</v>
      </c>
      <c r="P90" s="4"/>
      <c r="Q90" s="4"/>
      <c r="R90" s="4"/>
    </row>
    <row r="91" spans="1:18" x14ac:dyDescent="0.35">
      <c r="A91" s="41" t="s">
        <v>103</v>
      </c>
      <c r="B91" s="41">
        <v>-0.540204198466115</v>
      </c>
      <c r="C91" s="41">
        <v>0.24257534881920975</v>
      </c>
      <c r="D91" s="41">
        <v>-2.2269542271944816</v>
      </c>
      <c r="E91" s="41">
        <v>3.2887954431833531E-2</v>
      </c>
      <c r="F91" s="41">
        <v>-1.0337274564229069</v>
      </c>
      <c r="G91" s="41">
        <v>-4.6680940509323143E-2</v>
      </c>
      <c r="H91" s="41">
        <v>-1.0337274564229069</v>
      </c>
      <c r="I91" s="41">
        <v>-4.6680940509323143E-2</v>
      </c>
      <c r="P91" s="4"/>
      <c r="Q91" s="4"/>
      <c r="R91" s="4"/>
    </row>
    <row r="92" spans="1:18" ht="15" thickBot="1" x14ac:dyDescent="0.4">
      <c r="A92" s="42" t="s">
        <v>104</v>
      </c>
      <c r="B92" s="42">
        <v>-0.41190546920643939</v>
      </c>
      <c r="C92" s="42">
        <v>0.17803578545287765</v>
      </c>
      <c r="D92" s="42">
        <v>-2.3136105371100357</v>
      </c>
      <c r="E92" s="42">
        <v>2.706103989251182E-2</v>
      </c>
      <c r="F92" s="42">
        <v>-0.77412199820372751</v>
      </c>
      <c r="G92" s="42">
        <v>-4.9688940209151211E-2</v>
      </c>
      <c r="H92" s="42">
        <v>-0.77412199820372751</v>
      </c>
      <c r="I92" s="42">
        <v>-4.9688940209151211E-2</v>
      </c>
      <c r="P92" s="4"/>
      <c r="Q92" s="4"/>
      <c r="R92" s="4"/>
    </row>
    <row r="93" spans="1:18" x14ac:dyDescent="0.35">
      <c r="A93"/>
      <c r="B93"/>
      <c r="C93"/>
      <c r="D93"/>
      <c r="E93"/>
      <c r="F93"/>
      <c r="G93"/>
      <c r="H93"/>
      <c r="I93"/>
      <c r="P93" s="4"/>
      <c r="Q93" s="4"/>
      <c r="R93" s="4"/>
    </row>
    <row r="94" spans="1:18" x14ac:dyDescent="0.35">
      <c r="A94"/>
      <c r="B94"/>
      <c r="C94"/>
      <c r="D94"/>
      <c r="E94"/>
      <c r="F94"/>
      <c r="G94"/>
      <c r="H94"/>
      <c r="I94"/>
      <c r="P94" s="4"/>
      <c r="Q94" s="4"/>
      <c r="R94" s="4"/>
    </row>
    <row r="95" spans="1:18" x14ac:dyDescent="0.35">
      <c r="A95"/>
      <c r="B95"/>
      <c r="C95"/>
      <c r="D95"/>
      <c r="E95"/>
      <c r="F95"/>
      <c r="G95"/>
      <c r="H95"/>
      <c r="I95"/>
      <c r="J95" s="4"/>
      <c r="P95" s="4"/>
      <c r="Q95" s="4"/>
      <c r="R95" s="4"/>
    </row>
    <row r="96" spans="1:18" x14ac:dyDescent="0.35">
      <c r="A96" t="s">
        <v>146</v>
      </c>
      <c r="B96"/>
      <c r="C96"/>
      <c r="D96"/>
      <c r="E96"/>
      <c r="F96"/>
      <c r="G96"/>
      <c r="H96"/>
      <c r="I96"/>
      <c r="J96" s="4"/>
      <c r="P96" s="4"/>
      <c r="Q96" s="4"/>
      <c r="R96" s="4"/>
    </row>
    <row r="97" spans="1:18" ht="15" thickBot="1" x14ac:dyDescent="0.4">
      <c r="A97"/>
      <c r="B97"/>
      <c r="C97"/>
      <c r="D97"/>
      <c r="E97"/>
      <c r="F97"/>
      <c r="G97"/>
      <c r="H97"/>
      <c r="I97"/>
      <c r="P97" s="4"/>
      <c r="Q97" s="4"/>
      <c r="R97" s="4"/>
    </row>
    <row r="98" spans="1:18" x14ac:dyDescent="0.35">
      <c r="A98" s="43" t="s">
        <v>147</v>
      </c>
      <c r="B98" s="43" t="s">
        <v>152</v>
      </c>
      <c r="C98" s="43" t="s">
        <v>149</v>
      </c>
      <c r="D98"/>
      <c r="E98"/>
      <c r="F98"/>
      <c r="G98"/>
      <c r="H98"/>
      <c r="I98"/>
      <c r="J98" s="4"/>
      <c r="P98" s="4"/>
      <c r="Q98" s="4"/>
      <c r="R98" s="4"/>
    </row>
    <row r="99" spans="1:18" x14ac:dyDescent="0.35">
      <c r="A99" s="41">
        <v>1</v>
      </c>
      <c r="B99" s="41">
        <v>52.47919599179496</v>
      </c>
      <c r="C99" s="41">
        <v>6.3208040082050374</v>
      </c>
      <c r="D99"/>
      <c r="E99"/>
      <c r="F99"/>
      <c r="G99"/>
      <c r="H99"/>
      <c r="I99"/>
      <c r="P99" s="4"/>
      <c r="Q99" s="4"/>
      <c r="R99" s="4"/>
    </row>
    <row r="100" spans="1:18" x14ac:dyDescent="0.35">
      <c r="A100" s="41">
        <v>2</v>
      </c>
      <c r="B100" s="41">
        <v>52.401583836549449</v>
      </c>
      <c r="C100" s="41">
        <v>6.298416163450554</v>
      </c>
      <c r="D100"/>
      <c r="E100"/>
      <c r="F100"/>
      <c r="G100"/>
      <c r="H100"/>
      <c r="I100"/>
      <c r="J100" s="4"/>
      <c r="P100" s="4"/>
      <c r="Q100" s="4"/>
      <c r="R100" s="4"/>
    </row>
    <row r="101" spans="1:18" x14ac:dyDescent="0.35">
      <c r="A101" s="41">
        <v>3</v>
      </c>
      <c r="B101" s="41">
        <v>52.195631101946233</v>
      </c>
      <c r="C101" s="41">
        <v>6.0043688980537695</v>
      </c>
      <c r="D101"/>
      <c r="E101"/>
      <c r="F101"/>
      <c r="G101"/>
      <c r="H101"/>
      <c r="I101"/>
      <c r="P101" s="4"/>
      <c r="Q101" s="4"/>
      <c r="R101" s="4"/>
    </row>
    <row r="102" spans="1:18" x14ac:dyDescent="0.35">
      <c r="A102" s="41">
        <v>4</v>
      </c>
      <c r="B102" s="41">
        <v>54.242330432044248</v>
      </c>
      <c r="C102" s="41">
        <v>2.7576695679557517</v>
      </c>
      <c r="D102"/>
      <c r="E102"/>
      <c r="F102"/>
      <c r="G102"/>
      <c r="H102"/>
      <c r="I102"/>
      <c r="J102" s="4"/>
      <c r="P102" s="4"/>
      <c r="Q102" s="4"/>
      <c r="R102" s="4"/>
    </row>
    <row r="103" spans="1:18" x14ac:dyDescent="0.35">
      <c r="A103" s="41">
        <v>5</v>
      </c>
      <c r="B103" s="41">
        <v>54.658962989748431</v>
      </c>
      <c r="C103" s="41">
        <v>1.8410370102515685</v>
      </c>
      <c r="D103"/>
      <c r="E103"/>
      <c r="F103"/>
      <c r="G103"/>
      <c r="H103"/>
      <c r="I103"/>
      <c r="P103" s="4"/>
      <c r="Q103" s="4"/>
      <c r="R103" s="4"/>
    </row>
    <row r="104" spans="1:18" x14ac:dyDescent="0.35">
      <c r="A104" s="41">
        <v>6</v>
      </c>
      <c r="B104" s="41">
        <v>55.986598368400607</v>
      </c>
      <c r="C104" s="41">
        <v>-0.78659836840060393</v>
      </c>
      <c r="D104"/>
      <c r="E104"/>
      <c r="F104"/>
      <c r="G104"/>
      <c r="H104"/>
      <c r="I104"/>
      <c r="J104" s="4"/>
      <c r="P104" s="4"/>
      <c r="Q104" s="4"/>
      <c r="R104" s="4"/>
    </row>
    <row r="105" spans="1:18" x14ac:dyDescent="0.35">
      <c r="A105" s="41">
        <v>7</v>
      </c>
      <c r="B105" s="41">
        <v>56.233867200218569</v>
      </c>
      <c r="C105" s="41">
        <v>-1.533867200218566</v>
      </c>
      <c r="D105"/>
      <c r="E105"/>
      <c r="F105"/>
      <c r="G105"/>
      <c r="H105"/>
      <c r="I105"/>
      <c r="P105" s="4"/>
      <c r="Q105" s="4"/>
      <c r="R105" s="4"/>
    </row>
    <row r="106" spans="1:18" x14ac:dyDescent="0.35">
      <c r="A106" s="41">
        <v>8</v>
      </c>
      <c r="B106" s="41">
        <v>56.568118664081467</v>
      </c>
      <c r="C106" s="41">
        <v>-2.0681186640814673</v>
      </c>
      <c r="D106"/>
      <c r="E106"/>
      <c r="F106"/>
      <c r="G106"/>
      <c r="H106"/>
      <c r="I106"/>
      <c r="J106" s="4"/>
      <c r="P106" s="4"/>
      <c r="Q106" s="4"/>
      <c r="R106" s="4"/>
    </row>
    <row r="107" spans="1:18" x14ac:dyDescent="0.35">
      <c r="A107" s="41">
        <v>9</v>
      </c>
      <c r="B107" s="41">
        <v>56.115022647954383</v>
      </c>
      <c r="C107" s="41">
        <v>-3.3150226479543861</v>
      </c>
      <c r="D107"/>
      <c r="E107"/>
      <c r="F107"/>
      <c r="G107"/>
      <c r="H107"/>
      <c r="I107"/>
      <c r="P107" s="4"/>
      <c r="Q107" s="4"/>
      <c r="R107" s="4"/>
    </row>
    <row r="108" spans="1:18" x14ac:dyDescent="0.35">
      <c r="A108" s="41">
        <v>10</v>
      </c>
      <c r="B108" s="41">
        <v>52.243153087511899</v>
      </c>
      <c r="C108" s="41">
        <v>-1.143153087511898</v>
      </c>
      <c r="D108"/>
      <c r="E108"/>
      <c r="F108"/>
      <c r="G108"/>
      <c r="H108"/>
      <c r="I108"/>
      <c r="J108" s="4"/>
      <c r="P108" s="4"/>
      <c r="Q108" s="4"/>
      <c r="R108" s="4"/>
    </row>
    <row r="109" spans="1:18" x14ac:dyDescent="0.35">
      <c r="A109" s="41">
        <v>11</v>
      </c>
      <c r="B109" s="41">
        <v>53.689591168330217</v>
      </c>
      <c r="C109" s="41">
        <v>-8.8895911683302202</v>
      </c>
      <c r="D109"/>
      <c r="E109"/>
      <c r="F109"/>
      <c r="G109"/>
      <c r="H109"/>
      <c r="I109"/>
      <c r="P109" s="4"/>
      <c r="Q109" s="4"/>
      <c r="R109" s="4"/>
    </row>
    <row r="110" spans="1:18" x14ac:dyDescent="0.35">
      <c r="A110" s="41">
        <v>12</v>
      </c>
      <c r="B110" s="41">
        <v>55.547934718354966</v>
      </c>
      <c r="C110" s="41">
        <v>-11.547934718354966</v>
      </c>
      <c r="D110"/>
      <c r="E110"/>
      <c r="F110"/>
      <c r="G110"/>
      <c r="H110"/>
      <c r="I110"/>
      <c r="J110" s="4"/>
      <c r="P110" s="4"/>
      <c r="Q110" s="4"/>
      <c r="R110" s="4"/>
    </row>
    <row r="111" spans="1:18" x14ac:dyDescent="0.35">
      <c r="A111" s="41">
        <v>13</v>
      </c>
      <c r="B111" s="41">
        <v>58.225571368785062</v>
      </c>
      <c r="C111" s="41">
        <v>1.174428631214937</v>
      </c>
      <c r="D111"/>
      <c r="E111"/>
      <c r="F111"/>
      <c r="G111"/>
      <c r="H111"/>
      <c r="I111"/>
      <c r="P111" s="4"/>
      <c r="Q111" s="4"/>
      <c r="R111" s="4"/>
    </row>
    <row r="112" spans="1:18" x14ac:dyDescent="0.35">
      <c r="A112" s="41">
        <v>14</v>
      </c>
      <c r="B112" s="41">
        <v>60.212255498167544</v>
      </c>
      <c r="C112" s="41">
        <v>-0.41225549816754636</v>
      </c>
      <c r="D112"/>
      <c r="E112"/>
      <c r="F112"/>
      <c r="G112"/>
      <c r="H112"/>
      <c r="I112"/>
      <c r="J112" s="4"/>
      <c r="P112" s="4"/>
      <c r="Q112" s="4"/>
      <c r="R112" s="4"/>
    </row>
    <row r="113" spans="1:18" x14ac:dyDescent="0.35">
      <c r="A113" s="41">
        <v>15</v>
      </c>
      <c r="B113" s="41">
        <v>61.07734068369713</v>
      </c>
      <c r="C113" s="41">
        <v>0.62265931630287241</v>
      </c>
      <c r="D113"/>
      <c r="E113"/>
      <c r="F113"/>
      <c r="G113"/>
      <c r="H113"/>
      <c r="I113"/>
      <c r="P113" s="4"/>
      <c r="Q113" s="4"/>
      <c r="R113" s="4"/>
    </row>
    <row r="114" spans="1:18" x14ac:dyDescent="0.35">
      <c r="A114" s="41">
        <v>16</v>
      </c>
      <c r="B114" s="41">
        <v>62.693268040695799</v>
      </c>
      <c r="C114" s="41">
        <v>-0.1932680406957985</v>
      </c>
      <c r="D114"/>
      <c r="E114"/>
      <c r="F114"/>
      <c r="G114"/>
      <c r="H114"/>
      <c r="I114"/>
      <c r="J114" s="4"/>
      <c r="P114" s="4"/>
      <c r="Q114" s="4"/>
      <c r="R114" s="4"/>
    </row>
    <row r="115" spans="1:18" x14ac:dyDescent="0.35">
      <c r="A115" s="41">
        <v>17</v>
      </c>
      <c r="B115" s="41">
        <v>63.558311376127349</v>
      </c>
      <c r="C115" s="41">
        <v>-0.95831137612734807</v>
      </c>
      <c r="D115"/>
      <c r="E115"/>
      <c r="F115"/>
      <c r="G115"/>
      <c r="H115"/>
      <c r="I115"/>
      <c r="P115" s="4"/>
      <c r="Q115" s="4"/>
      <c r="R115" s="4"/>
    </row>
    <row r="116" spans="1:18" x14ac:dyDescent="0.35">
      <c r="A116" s="41">
        <v>18</v>
      </c>
      <c r="B116" s="41">
        <v>70.859120109547405</v>
      </c>
      <c r="C116" s="41">
        <v>-6.2591201095474105</v>
      </c>
      <c r="D116"/>
      <c r="E116"/>
      <c r="F116"/>
      <c r="G116"/>
      <c r="H116"/>
      <c r="I116"/>
      <c r="J116" s="4"/>
      <c r="P116" s="4"/>
      <c r="Q116" s="4"/>
      <c r="R116" s="4"/>
    </row>
    <row r="117" spans="1:18" x14ac:dyDescent="0.35">
      <c r="A117" s="41">
        <v>19</v>
      </c>
      <c r="B117" s="41">
        <v>70.328244537782666</v>
      </c>
      <c r="C117" s="41">
        <v>-5.4282445377826605</v>
      </c>
      <c r="D117"/>
      <c r="E117"/>
      <c r="F117"/>
      <c r="G117"/>
      <c r="H117"/>
      <c r="I117"/>
      <c r="P117" s="4"/>
      <c r="Q117" s="4"/>
      <c r="R117" s="4"/>
    </row>
    <row r="118" spans="1:18" x14ac:dyDescent="0.35">
      <c r="A118" s="41">
        <v>20</v>
      </c>
      <c r="B118" s="41">
        <v>70.163440500002054</v>
      </c>
      <c r="C118" s="41">
        <v>-4.8634405000020564</v>
      </c>
      <c r="D118"/>
      <c r="E118"/>
      <c r="F118"/>
      <c r="G118"/>
      <c r="H118"/>
      <c r="I118"/>
      <c r="J118" s="4"/>
      <c r="P118" s="4"/>
      <c r="Q118" s="4"/>
      <c r="R118" s="4"/>
    </row>
    <row r="119" spans="1:18" x14ac:dyDescent="0.35">
      <c r="A119" s="41">
        <v>21</v>
      </c>
      <c r="B119" s="41">
        <v>71.357966360700729</v>
      </c>
      <c r="C119" s="41">
        <v>-5.6579663607007262</v>
      </c>
      <c r="D119"/>
      <c r="E119"/>
      <c r="F119"/>
      <c r="G119"/>
      <c r="H119"/>
      <c r="I119"/>
      <c r="P119" s="4"/>
      <c r="Q119" s="4"/>
      <c r="R119" s="4"/>
    </row>
    <row r="120" spans="1:18" x14ac:dyDescent="0.35">
      <c r="A120" s="41">
        <v>22</v>
      </c>
      <c r="B120" s="41">
        <v>68.515525672490014</v>
      </c>
      <c r="C120" s="41">
        <v>-2.4155256724900198</v>
      </c>
      <c r="D120"/>
      <c r="E120"/>
      <c r="F120"/>
      <c r="G120"/>
      <c r="H120"/>
      <c r="I120"/>
      <c r="J120" s="4"/>
      <c r="P120" s="4"/>
      <c r="Q120" s="4"/>
      <c r="R120" s="4"/>
    </row>
    <row r="121" spans="1:18" x14ac:dyDescent="0.35">
      <c r="A121" s="41">
        <v>23</v>
      </c>
      <c r="B121" s="41">
        <v>63.984523661121145</v>
      </c>
      <c r="C121" s="41">
        <v>4.2154763388788581</v>
      </c>
      <c r="D121"/>
      <c r="E121"/>
      <c r="F121"/>
      <c r="G121"/>
      <c r="H121"/>
      <c r="I121"/>
      <c r="P121" s="4"/>
      <c r="Q121" s="4"/>
      <c r="R121" s="4"/>
    </row>
    <row r="122" spans="1:18" x14ac:dyDescent="0.35">
      <c r="A122" s="41">
        <v>24</v>
      </c>
      <c r="B122" s="41">
        <v>66.603163559610422</v>
      </c>
      <c r="C122" s="41">
        <v>5.1968364403895748</v>
      </c>
      <c r="D122"/>
      <c r="E122"/>
      <c r="F122"/>
      <c r="G122"/>
      <c r="H122"/>
      <c r="I122"/>
      <c r="J122" s="4"/>
      <c r="P122" s="4"/>
      <c r="Q122" s="4"/>
      <c r="R122" s="4"/>
    </row>
    <row r="123" spans="1:18" x14ac:dyDescent="0.35">
      <c r="A123" s="41">
        <v>25</v>
      </c>
      <c r="B123" s="41">
        <v>65.696887827160168</v>
      </c>
      <c r="C123" s="41">
        <v>6.0031121728398347</v>
      </c>
      <c r="D123"/>
      <c r="E123"/>
      <c r="F123"/>
      <c r="G123"/>
      <c r="H123"/>
      <c r="I123"/>
      <c r="P123" s="4"/>
      <c r="Q123" s="4"/>
      <c r="R123" s="4"/>
    </row>
    <row r="124" spans="1:18" x14ac:dyDescent="0.35">
      <c r="A124" s="41">
        <v>26</v>
      </c>
      <c r="B124" s="41">
        <v>65.696887827160168</v>
      </c>
      <c r="C124" s="41">
        <v>5.603112172839829</v>
      </c>
      <c r="D124"/>
      <c r="E124"/>
      <c r="F124"/>
      <c r="G124"/>
      <c r="H124"/>
      <c r="I124"/>
      <c r="J124" s="4"/>
      <c r="P124" s="4"/>
      <c r="Q124" s="4"/>
      <c r="R124" s="4"/>
    </row>
    <row r="125" spans="1:18" x14ac:dyDescent="0.35">
      <c r="A125" s="41">
        <v>27</v>
      </c>
      <c r="B125" s="41">
        <v>70.594421723591608</v>
      </c>
      <c r="C125" s="41">
        <v>-0.49442172359161418</v>
      </c>
      <c r="D125"/>
      <c r="E125"/>
      <c r="F125"/>
      <c r="G125"/>
      <c r="H125"/>
      <c r="I125"/>
    </row>
    <row r="126" spans="1:18" x14ac:dyDescent="0.35">
      <c r="A126" s="41">
        <v>28</v>
      </c>
      <c r="B126" s="41">
        <v>70.919344560753132</v>
      </c>
      <c r="C126" s="41">
        <v>-1.019344560753126</v>
      </c>
      <c r="D126"/>
      <c r="E126"/>
      <c r="F126"/>
      <c r="G126"/>
      <c r="H126"/>
      <c r="I126"/>
    </row>
    <row r="127" spans="1:18" x14ac:dyDescent="0.35">
      <c r="A127" s="41">
        <v>29</v>
      </c>
      <c r="B127" s="41">
        <v>69.967234893080587</v>
      </c>
      <c r="C127" s="41">
        <v>-0.16723489308058959</v>
      </c>
      <c r="D127"/>
      <c r="E127"/>
      <c r="F127"/>
      <c r="G127"/>
      <c r="H127"/>
      <c r="I127"/>
    </row>
    <row r="128" spans="1:18" x14ac:dyDescent="0.35">
      <c r="A128" s="41">
        <v>30</v>
      </c>
      <c r="B128" s="41">
        <v>68.809172490804812</v>
      </c>
      <c r="C128" s="41">
        <v>0.79082750919518219</v>
      </c>
      <c r="D128"/>
      <c r="E128"/>
      <c r="F128"/>
      <c r="G128"/>
      <c r="H128"/>
      <c r="I128"/>
    </row>
    <row r="129" spans="1:9" x14ac:dyDescent="0.35">
      <c r="A129" s="41">
        <v>31</v>
      </c>
      <c r="B129" s="41">
        <v>68.23254668401384</v>
      </c>
      <c r="C129" s="41">
        <v>0.56745331598615678</v>
      </c>
      <c r="D129"/>
      <c r="E129"/>
      <c r="F129"/>
      <c r="G129"/>
      <c r="H129"/>
      <c r="I129"/>
    </row>
    <row r="130" spans="1:9" x14ac:dyDescent="0.35">
      <c r="A130" s="41">
        <v>32</v>
      </c>
      <c r="B130" s="41">
        <v>69.386049398184014</v>
      </c>
      <c r="C130" s="41">
        <v>-0.88604939818401363</v>
      </c>
      <c r="D130"/>
      <c r="E130"/>
      <c r="F130"/>
      <c r="G130"/>
      <c r="H130"/>
      <c r="I130"/>
    </row>
    <row r="131" spans="1:9" x14ac:dyDescent="0.35">
      <c r="A131" s="41">
        <v>33</v>
      </c>
      <c r="B131" s="41">
        <v>73.61128802697057</v>
      </c>
      <c r="C131" s="41">
        <v>-1.0112880269705755</v>
      </c>
      <c r="D131"/>
      <c r="E131"/>
      <c r="F131"/>
      <c r="G131"/>
      <c r="H131"/>
      <c r="I131"/>
    </row>
    <row r="132" spans="1:9" x14ac:dyDescent="0.35">
      <c r="A132" s="41">
        <v>34</v>
      </c>
      <c r="B132" s="41">
        <v>74.064509593391762</v>
      </c>
      <c r="C132" s="41">
        <v>-0.16450959339175597</v>
      </c>
      <c r="D132"/>
      <c r="E132"/>
      <c r="F132"/>
      <c r="G132"/>
      <c r="H132"/>
      <c r="I132"/>
    </row>
    <row r="133" spans="1:9" x14ac:dyDescent="0.35">
      <c r="A133" s="41">
        <v>35</v>
      </c>
      <c r="B133" s="41">
        <v>74.893089470400454</v>
      </c>
      <c r="C133" s="41">
        <v>0.40691052959954277</v>
      </c>
      <c r="D133"/>
      <c r="E133"/>
      <c r="F133"/>
      <c r="G133"/>
      <c r="H133"/>
      <c r="I133"/>
    </row>
    <row r="134" spans="1:9" x14ac:dyDescent="0.35">
      <c r="A134" s="41">
        <v>36</v>
      </c>
      <c r="B134" s="41">
        <v>76.344254639716496</v>
      </c>
      <c r="C134" s="41">
        <v>5.2557453602834983</v>
      </c>
      <c r="D134"/>
      <c r="E134"/>
      <c r="F134"/>
      <c r="G134"/>
      <c r="H134"/>
      <c r="I134"/>
    </row>
    <row r="135" spans="1:9" ht="15" thickBot="1" x14ac:dyDescent="0.4">
      <c r="A135" s="42">
        <v>37</v>
      </c>
      <c r="B135" s="42">
        <v>77.543591289109003</v>
      </c>
      <c r="C135" s="42">
        <v>6.1564087108910002</v>
      </c>
      <c r="D135"/>
      <c r="E135"/>
      <c r="F135"/>
      <c r="G135"/>
      <c r="H135"/>
      <c r="I135"/>
    </row>
  </sheetData>
  <mergeCells count="2">
    <mergeCell ref="B1:D1"/>
    <mergeCell ref="C22:I2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workbookViewId="0">
      <selection sqref="A1:D1"/>
    </sheetView>
  </sheetViews>
  <sheetFormatPr defaultColWidth="9.1796875" defaultRowHeight="14.5" x14ac:dyDescent="0.35"/>
  <cols>
    <col min="1" max="5" width="13.26953125" style="37" customWidth="1"/>
    <col min="6" max="7" width="9.1796875" style="37"/>
    <col min="8" max="8" width="20" style="37" customWidth="1"/>
    <col min="9" max="15" width="11" style="37" customWidth="1"/>
    <col min="16" max="16384" width="9.1796875" style="37"/>
  </cols>
  <sheetData>
    <row r="1" spans="1:17" x14ac:dyDescent="0.35">
      <c r="A1" s="83" t="s">
        <v>160</v>
      </c>
      <c r="B1" s="83"/>
      <c r="C1" s="83"/>
      <c r="D1" s="83"/>
    </row>
    <row r="3" spans="1:17" ht="22.5" customHeight="1" x14ac:dyDescent="0.35">
      <c r="A3" s="81" t="s">
        <v>121</v>
      </c>
      <c r="B3" s="81"/>
      <c r="C3" s="81"/>
      <c r="D3" s="81"/>
      <c r="E3" s="81"/>
    </row>
    <row r="4" spans="1:17" ht="22.5" customHeight="1" x14ac:dyDescent="0.35">
      <c r="A4" s="81"/>
      <c r="B4" s="81"/>
      <c r="C4" s="81"/>
      <c r="D4" s="81"/>
      <c r="E4" s="81"/>
    </row>
    <row r="5" spans="1:17" ht="22.5" customHeight="1" x14ac:dyDescent="0.35">
      <c r="A5" s="81"/>
      <c r="B5" s="81"/>
      <c r="C5" s="81"/>
      <c r="D5" s="81"/>
      <c r="E5" s="81"/>
    </row>
    <row r="6" spans="1:17" ht="22.5" customHeight="1" x14ac:dyDescent="0.35">
      <c r="A6" s="81"/>
      <c r="B6" s="81"/>
      <c r="C6" s="81"/>
      <c r="D6" s="81"/>
      <c r="E6" s="81"/>
    </row>
    <row r="7" spans="1:17" ht="22.5" customHeight="1" x14ac:dyDescent="0.35">
      <c r="A7" s="81"/>
      <c r="B7" s="81"/>
      <c r="C7" s="81"/>
      <c r="D7" s="81"/>
      <c r="E7" s="81"/>
    </row>
    <row r="9" spans="1:17" ht="36.75" customHeight="1" x14ac:dyDescent="0.35">
      <c r="A9" s="38" t="s">
        <v>114</v>
      </c>
      <c r="B9" s="38" t="s">
        <v>115</v>
      </c>
      <c r="C9" s="38" t="s">
        <v>116</v>
      </c>
      <c r="D9" s="38" t="s">
        <v>117</v>
      </c>
      <c r="E9" s="38" t="s">
        <v>118</v>
      </c>
    </row>
    <row r="10" spans="1:17" x14ac:dyDescent="0.35">
      <c r="A10" s="39">
        <v>33</v>
      </c>
      <c r="B10" s="39">
        <v>53</v>
      </c>
      <c r="C10" s="39">
        <v>3.32</v>
      </c>
      <c r="D10" s="39">
        <v>3.42</v>
      </c>
      <c r="E10" s="39">
        <v>29</v>
      </c>
      <c r="H10" t="s">
        <v>123</v>
      </c>
      <c r="I10"/>
      <c r="J10"/>
      <c r="K10"/>
      <c r="L10"/>
      <c r="M10"/>
      <c r="N10"/>
      <c r="O10"/>
      <c r="P10"/>
    </row>
    <row r="11" spans="1:17" ht="15" thickBot="1" x14ac:dyDescent="0.4">
      <c r="A11" s="39">
        <v>31</v>
      </c>
      <c r="B11" s="39">
        <v>36</v>
      </c>
      <c r="C11" s="39">
        <v>3.1</v>
      </c>
      <c r="D11" s="39">
        <v>3.26</v>
      </c>
      <c r="E11" s="39">
        <v>24</v>
      </c>
      <c r="H11"/>
      <c r="I11"/>
      <c r="J11"/>
      <c r="K11"/>
      <c r="L11"/>
      <c r="M11"/>
      <c r="N11"/>
      <c r="O11"/>
      <c r="P11"/>
    </row>
    <row r="12" spans="1:17" x14ac:dyDescent="0.35">
      <c r="A12" s="39">
        <v>33</v>
      </c>
      <c r="B12" s="39">
        <v>51</v>
      </c>
      <c r="C12" s="39">
        <v>3.18</v>
      </c>
      <c r="D12" s="39">
        <v>3.18</v>
      </c>
      <c r="E12" s="39">
        <v>26</v>
      </c>
      <c r="H12" s="44" t="s">
        <v>124</v>
      </c>
      <c r="I12" s="44"/>
      <c r="J12"/>
      <c r="K12"/>
      <c r="L12"/>
      <c r="M12"/>
      <c r="N12"/>
      <c r="O12"/>
      <c r="P12"/>
    </row>
    <row r="13" spans="1:17" x14ac:dyDescent="0.35">
      <c r="A13" s="39">
        <v>37</v>
      </c>
      <c r="B13" s="39">
        <v>51</v>
      </c>
      <c r="C13" s="39">
        <v>3.39</v>
      </c>
      <c r="D13" s="39">
        <v>3.08</v>
      </c>
      <c r="E13" s="39">
        <v>22</v>
      </c>
      <c r="H13" s="41" t="s">
        <v>125</v>
      </c>
      <c r="I13" s="41">
        <v>0.96232013403978034</v>
      </c>
      <c r="J13"/>
      <c r="K13"/>
      <c r="L13"/>
      <c r="M13"/>
      <c r="N13"/>
      <c r="O13"/>
      <c r="P13"/>
      <c r="Q13" s="40"/>
    </row>
    <row r="14" spans="1:17" x14ac:dyDescent="0.35">
      <c r="A14" s="39">
        <v>36</v>
      </c>
      <c r="B14" s="39">
        <v>54</v>
      </c>
      <c r="C14" s="39">
        <v>3.2</v>
      </c>
      <c r="D14" s="39">
        <v>3.41</v>
      </c>
      <c r="E14" s="39">
        <v>27</v>
      </c>
      <c r="H14" s="41" t="s">
        <v>126</v>
      </c>
      <c r="I14" s="41">
        <v>0.92606004037834078</v>
      </c>
      <c r="J14"/>
      <c r="K14"/>
      <c r="L14"/>
      <c r="M14"/>
      <c r="N14"/>
      <c r="O14"/>
      <c r="P14"/>
      <c r="Q14" s="40"/>
    </row>
    <row r="15" spans="1:17" x14ac:dyDescent="0.35">
      <c r="A15" s="39">
        <v>35</v>
      </c>
      <c r="B15" s="39">
        <v>35</v>
      </c>
      <c r="C15" s="39">
        <v>3.03</v>
      </c>
      <c r="D15" s="39">
        <v>3.03</v>
      </c>
      <c r="E15" s="39">
        <v>21</v>
      </c>
      <c r="H15" s="41" t="s">
        <v>127</v>
      </c>
      <c r="I15" s="41">
        <v>0.91510597228624302</v>
      </c>
      <c r="J15"/>
      <c r="K15"/>
      <c r="L15"/>
      <c r="M15"/>
      <c r="N15"/>
      <c r="O15"/>
      <c r="P15"/>
      <c r="Q15" s="40"/>
    </row>
    <row r="16" spans="1:17" x14ac:dyDescent="0.35">
      <c r="A16" s="39">
        <v>59</v>
      </c>
      <c r="B16" s="39">
        <v>56</v>
      </c>
      <c r="C16" s="39">
        <v>4.78</v>
      </c>
      <c r="D16" s="39">
        <v>4.57</v>
      </c>
      <c r="E16" s="39">
        <v>33</v>
      </c>
      <c r="H16" s="41" t="s">
        <v>128</v>
      </c>
      <c r="I16" s="41">
        <v>2.7299952524063027</v>
      </c>
      <c r="J16"/>
      <c r="K16"/>
      <c r="L16"/>
      <c r="M16"/>
      <c r="N16"/>
      <c r="O16"/>
      <c r="P16"/>
      <c r="Q16" s="40"/>
    </row>
    <row r="17" spans="1:17" ht="15" thickBot="1" x14ac:dyDescent="0.4">
      <c r="A17" s="39">
        <v>60</v>
      </c>
      <c r="B17" s="39">
        <v>60</v>
      </c>
      <c r="C17" s="39">
        <v>4.72</v>
      </c>
      <c r="D17" s="39">
        <v>4.72</v>
      </c>
      <c r="E17" s="39">
        <v>34</v>
      </c>
      <c r="H17" s="42" t="s">
        <v>129</v>
      </c>
      <c r="I17" s="42">
        <v>32</v>
      </c>
      <c r="J17"/>
      <c r="K17"/>
      <c r="L17"/>
      <c r="M17"/>
      <c r="N17"/>
      <c r="O17"/>
      <c r="P17"/>
      <c r="Q17" s="40"/>
    </row>
    <row r="18" spans="1:17" x14ac:dyDescent="0.35">
      <c r="A18" s="39">
        <v>59</v>
      </c>
      <c r="B18" s="39">
        <v>60</v>
      </c>
      <c r="C18" s="39">
        <v>4.5999999999999996</v>
      </c>
      <c r="D18" s="39">
        <v>4.41</v>
      </c>
      <c r="E18" s="39">
        <v>32</v>
      </c>
      <c r="H18"/>
      <c r="I18"/>
      <c r="J18"/>
      <c r="K18"/>
      <c r="L18"/>
      <c r="M18"/>
      <c r="N18"/>
      <c r="O18"/>
      <c r="P18"/>
      <c r="Q18" s="40"/>
    </row>
    <row r="19" spans="1:17" ht="15" thickBot="1" x14ac:dyDescent="0.4">
      <c r="A19" s="39">
        <v>60</v>
      </c>
      <c r="B19" s="39">
        <v>60</v>
      </c>
      <c r="C19" s="39">
        <v>4.53</v>
      </c>
      <c r="D19" s="39">
        <v>4.53</v>
      </c>
      <c r="E19" s="39">
        <v>34</v>
      </c>
      <c r="H19" t="s">
        <v>130</v>
      </c>
      <c r="I19"/>
      <c r="J19"/>
      <c r="K19"/>
      <c r="L19"/>
      <c r="M19"/>
      <c r="N19"/>
      <c r="O19"/>
      <c r="P19"/>
      <c r="Q19" s="40"/>
    </row>
    <row r="20" spans="1:17" x14ac:dyDescent="0.35">
      <c r="A20" s="39">
        <v>34</v>
      </c>
      <c r="B20" s="39">
        <v>35</v>
      </c>
      <c r="C20" s="39">
        <v>2.9</v>
      </c>
      <c r="D20" s="39">
        <v>2.95</v>
      </c>
      <c r="E20" s="39">
        <v>20</v>
      </c>
      <c r="H20" s="43"/>
      <c r="I20" s="43" t="s">
        <v>133</v>
      </c>
      <c r="J20" s="43" t="s">
        <v>134</v>
      </c>
      <c r="K20" s="43" t="s">
        <v>135</v>
      </c>
      <c r="L20" s="43" t="s">
        <v>136</v>
      </c>
      <c r="M20" s="43" t="s">
        <v>137</v>
      </c>
      <c r="N20"/>
      <c r="O20"/>
      <c r="P20"/>
      <c r="Q20" s="40"/>
    </row>
    <row r="21" spans="1:17" x14ac:dyDescent="0.35">
      <c r="A21" s="39">
        <v>60</v>
      </c>
      <c r="B21" s="39">
        <v>59</v>
      </c>
      <c r="C21" s="39">
        <v>4.4000000000000004</v>
      </c>
      <c r="D21" s="39">
        <v>4.3600000000000003</v>
      </c>
      <c r="E21" s="39">
        <v>36</v>
      </c>
      <c r="H21" s="41" t="s">
        <v>131</v>
      </c>
      <c r="I21" s="41">
        <v>4</v>
      </c>
      <c r="J21" s="41">
        <v>2520.2723998896545</v>
      </c>
      <c r="K21" s="41">
        <v>630.06809997241362</v>
      </c>
      <c r="L21" s="41">
        <v>84.540285179202598</v>
      </c>
      <c r="M21" s="41">
        <v>7.2487201309614076E-15</v>
      </c>
      <c r="N21"/>
      <c r="O21"/>
      <c r="P21"/>
      <c r="Q21" s="40"/>
    </row>
    <row r="22" spans="1:17" x14ac:dyDescent="0.35">
      <c r="A22" s="39">
        <v>60</v>
      </c>
      <c r="B22" s="39">
        <v>62</v>
      </c>
      <c r="C22" s="39">
        <v>4.3099999999999996</v>
      </c>
      <c r="D22" s="39">
        <v>4.42</v>
      </c>
      <c r="E22" s="39">
        <v>34</v>
      </c>
      <c r="H22" s="41" t="s">
        <v>3</v>
      </c>
      <c r="I22" s="41">
        <v>27</v>
      </c>
      <c r="J22" s="41">
        <v>201.22760011034572</v>
      </c>
      <c r="K22" s="41">
        <v>7.4528740781609528</v>
      </c>
      <c r="L22" s="41"/>
      <c r="M22" s="41"/>
      <c r="N22"/>
      <c r="O22"/>
      <c r="P22"/>
      <c r="Q22" s="40"/>
    </row>
    <row r="23" spans="1:17" ht="15" thickBot="1" x14ac:dyDescent="0.4">
      <c r="A23" s="39">
        <v>60</v>
      </c>
      <c r="B23" s="39">
        <v>36</v>
      </c>
      <c r="C23" s="39">
        <v>4.2699999999999996</v>
      </c>
      <c r="D23" s="39">
        <v>3.94</v>
      </c>
      <c r="E23" s="39">
        <v>23</v>
      </c>
      <c r="H23" s="42" t="s">
        <v>1</v>
      </c>
      <c r="I23" s="42">
        <v>31</v>
      </c>
      <c r="J23" s="42">
        <v>2721.5</v>
      </c>
      <c r="K23" s="42"/>
      <c r="L23" s="42"/>
      <c r="M23" s="42"/>
      <c r="N23"/>
      <c r="O23"/>
      <c r="P23"/>
      <c r="Q23" s="40"/>
    </row>
    <row r="24" spans="1:17" ht="15" thickBot="1" x14ac:dyDescent="0.4">
      <c r="A24" s="39">
        <v>62</v>
      </c>
      <c r="B24" s="39">
        <v>38</v>
      </c>
      <c r="C24" s="39">
        <v>4.41</v>
      </c>
      <c r="D24" s="39">
        <v>3.49</v>
      </c>
      <c r="E24" s="39">
        <v>24</v>
      </c>
      <c r="H24"/>
      <c r="I24"/>
      <c r="J24"/>
      <c r="K24"/>
      <c r="L24"/>
      <c r="M24"/>
      <c r="N24"/>
      <c r="O24"/>
      <c r="P24"/>
      <c r="Q24" s="40"/>
    </row>
    <row r="25" spans="1:17" x14ac:dyDescent="0.35">
      <c r="A25" s="39">
        <v>62</v>
      </c>
      <c r="B25" s="39">
        <v>61</v>
      </c>
      <c r="C25" s="39">
        <v>4.3899999999999997</v>
      </c>
      <c r="D25" s="39">
        <v>4.3899999999999997</v>
      </c>
      <c r="E25" s="39">
        <v>32</v>
      </c>
      <c r="H25" s="43"/>
      <c r="I25" s="43" t="s">
        <v>138</v>
      </c>
      <c r="J25" s="43" t="s">
        <v>128</v>
      </c>
      <c r="K25" s="43" t="s">
        <v>139</v>
      </c>
      <c r="L25" s="43" t="s">
        <v>140</v>
      </c>
      <c r="M25" s="43" t="s">
        <v>141</v>
      </c>
      <c r="N25" s="43" t="s">
        <v>142</v>
      </c>
      <c r="O25" s="43" t="s">
        <v>143</v>
      </c>
      <c r="P25" s="43" t="s">
        <v>144</v>
      </c>
      <c r="Q25" s="40"/>
    </row>
    <row r="26" spans="1:17" x14ac:dyDescent="0.35">
      <c r="A26" s="39">
        <v>90</v>
      </c>
      <c r="B26" s="39">
        <v>64</v>
      </c>
      <c r="C26" s="39">
        <v>7.32</v>
      </c>
      <c r="D26" s="39">
        <v>6.7</v>
      </c>
      <c r="E26" s="39">
        <v>40</v>
      </c>
      <c r="H26" s="41" t="s">
        <v>132</v>
      </c>
      <c r="I26" s="41">
        <v>1.0150175600809348</v>
      </c>
      <c r="J26" s="41">
        <v>1.861308305372426</v>
      </c>
      <c r="K26" s="41">
        <v>0.54532478963921116</v>
      </c>
      <c r="L26" s="41">
        <v>0.59000715799262482</v>
      </c>
      <c r="M26" s="41">
        <v>-2.8040716214604156</v>
      </c>
      <c r="N26" s="41">
        <v>4.8341067416222856</v>
      </c>
      <c r="O26" s="41">
        <v>-2.8040716214604156</v>
      </c>
      <c r="P26" s="41">
        <v>4.8341067416222856</v>
      </c>
      <c r="Q26" s="40"/>
    </row>
    <row r="27" spans="1:17" x14ac:dyDescent="0.35">
      <c r="A27" s="39">
        <v>90</v>
      </c>
      <c r="B27" s="39">
        <v>60</v>
      </c>
      <c r="C27" s="39">
        <v>7.32</v>
      </c>
      <c r="D27" s="39">
        <v>7.2</v>
      </c>
      <c r="E27" s="39">
        <v>46</v>
      </c>
      <c r="H27" s="41" t="s">
        <v>114</v>
      </c>
      <c r="I27" s="41">
        <v>-2.8608862006038589E-2</v>
      </c>
      <c r="J27" s="41">
        <v>9.0601535755403487E-2</v>
      </c>
      <c r="K27" s="41">
        <v>-0.31576575129227158</v>
      </c>
      <c r="L27" s="41">
        <v>0.75460828869455943</v>
      </c>
      <c r="M27" s="41">
        <v>-0.21450785790895521</v>
      </c>
      <c r="N27" s="41">
        <v>0.15729013389687801</v>
      </c>
      <c r="O27" s="41">
        <v>-0.21450785790895521</v>
      </c>
      <c r="P27" s="41">
        <v>0.15729013389687801</v>
      </c>
      <c r="Q27" s="40"/>
    </row>
    <row r="28" spans="1:17" x14ac:dyDescent="0.35">
      <c r="A28" s="39">
        <v>92</v>
      </c>
      <c r="B28" s="39">
        <v>92</v>
      </c>
      <c r="C28" s="39">
        <v>7.45</v>
      </c>
      <c r="D28" s="39">
        <v>7.45</v>
      </c>
      <c r="E28" s="39">
        <v>55</v>
      </c>
      <c r="H28" s="41" t="s">
        <v>115</v>
      </c>
      <c r="I28" s="41">
        <v>0.21581693144236155</v>
      </c>
      <c r="J28" s="41">
        <v>6.7718005916426197E-2</v>
      </c>
      <c r="K28" s="41">
        <v>3.1869947811031358</v>
      </c>
      <c r="L28" s="41">
        <v>3.615372353607448E-3</v>
      </c>
      <c r="M28" s="41">
        <v>7.6871060387845747E-2</v>
      </c>
      <c r="N28" s="41">
        <v>0.35476280249687736</v>
      </c>
      <c r="O28" s="41">
        <v>7.6871060387845747E-2</v>
      </c>
      <c r="P28" s="41">
        <v>0.35476280249687736</v>
      </c>
      <c r="Q28" s="40"/>
    </row>
    <row r="29" spans="1:17" x14ac:dyDescent="0.35">
      <c r="A29" s="39">
        <v>91</v>
      </c>
      <c r="B29" s="39">
        <v>92</v>
      </c>
      <c r="C29" s="39">
        <v>7.27</v>
      </c>
      <c r="D29" s="39">
        <v>7.26</v>
      </c>
      <c r="E29" s="39">
        <v>52</v>
      </c>
      <c r="H29" s="41" t="s">
        <v>116</v>
      </c>
      <c r="I29" s="41">
        <v>-4.3200516654575711</v>
      </c>
      <c r="J29" s="41">
        <v>2.8509673167374769</v>
      </c>
      <c r="K29" s="41">
        <v>-1.5152932971540518</v>
      </c>
      <c r="L29" s="41">
        <v>0.14131886634043883</v>
      </c>
      <c r="M29" s="41">
        <v>-10.169753407427443</v>
      </c>
      <c r="N29" s="41">
        <v>1.5296500765123007</v>
      </c>
      <c r="O29" s="41">
        <v>-10.169753407427443</v>
      </c>
      <c r="P29" s="41">
        <v>1.5296500765123007</v>
      </c>
      <c r="Q29" s="40"/>
    </row>
    <row r="30" spans="1:17" ht="15" thickBot="1" x14ac:dyDescent="0.4">
      <c r="A30" s="39">
        <v>61</v>
      </c>
      <c r="B30" s="39">
        <v>62</v>
      </c>
      <c r="C30" s="39">
        <v>3.91</v>
      </c>
      <c r="D30" s="39">
        <v>4.08</v>
      </c>
      <c r="E30" s="39">
        <v>29</v>
      </c>
      <c r="H30" s="42" t="s">
        <v>117</v>
      </c>
      <c r="I30" s="42">
        <v>8.974889275824772</v>
      </c>
      <c r="J30" s="42">
        <v>2.7726314797139873</v>
      </c>
      <c r="K30" s="42">
        <v>3.2369571439586275</v>
      </c>
      <c r="L30" s="42">
        <v>3.1895359917378315E-3</v>
      </c>
      <c r="M30" s="42">
        <v>3.285919394793722</v>
      </c>
      <c r="N30" s="42">
        <v>14.663859156855821</v>
      </c>
      <c r="O30" s="42">
        <v>3.285919394793722</v>
      </c>
      <c r="P30" s="42">
        <v>14.663859156855821</v>
      </c>
      <c r="Q30" s="40"/>
    </row>
    <row r="31" spans="1:17" x14ac:dyDescent="0.35">
      <c r="A31" s="39">
        <v>59</v>
      </c>
      <c r="B31" s="39">
        <v>42</v>
      </c>
      <c r="C31" s="39">
        <v>3.75</v>
      </c>
      <c r="D31" s="39">
        <v>3.45</v>
      </c>
      <c r="E31" s="39">
        <v>22</v>
      </c>
      <c r="H31"/>
      <c r="I31"/>
      <c r="J31"/>
      <c r="K31"/>
      <c r="L31"/>
      <c r="M31"/>
      <c r="N31"/>
      <c r="O31"/>
      <c r="P31"/>
      <c r="Q31" s="40"/>
    </row>
    <row r="32" spans="1:17" x14ac:dyDescent="0.35">
      <c r="A32" s="39">
        <v>88</v>
      </c>
      <c r="B32" s="39">
        <v>65</v>
      </c>
      <c r="C32" s="39">
        <v>6.48</v>
      </c>
      <c r="D32" s="39">
        <v>5.8</v>
      </c>
      <c r="E32" s="39">
        <v>31</v>
      </c>
      <c r="H32"/>
      <c r="I32"/>
      <c r="J32"/>
      <c r="K32"/>
      <c r="L32"/>
      <c r="M32"/>
      <c r="N32"/>
      <c r="O32"/>
      <c r="P32"/>
      <c r="Q32" s="40"/>
    </row>
    <row r="33" spans="1:17" x14ac:dyDescent="0.35">
      <c r="A33" s="39">
        <v>91</v>
      </c>
      <c r="B33" s="39">
        <v>89</v>
      </c>
      <c r="C33" s="39">
        <v>6.7</v>
      </c>
      <c r="D33" s="39">
        <v>6.6</v>
      </c>
      <c r="E33" s="39">
        <v>45</v>
      </c>
      <c r="H33"/>
      <c r="I33"/>
      <c r="J33"/>
      <c r="K33"/>
      <c r="L33"/>
      <c r="M33"/>
      <c r="N33"/>
      <c r="O33"/>
      <c r="P33"/>
      <c r="Q33" s="40"/>
    </row>
    <row r="34" spans="1:17" x14ac:dyDescent="0.35">
      <c r="A34" s="39">
        <v>63</v>
      </c>
      <c r="B34" s="39">
        <v>62</v>
      </c>
      <c r="C34" s="39">
        <v>4.3</v>
      </c>
      <c r="D34" s="39">
        <v>4.3</v>
      </c>
      <c r="E34" s="39">
        <v>37</v>
      </c>
      <c r="H34" t="s">
        <v>146</v>
      </c>
      <c r="I34"/>
      <c r="J34"/>
      <c r="K34"/>
      <c r="L34"/>
      <c r="M34"/>
      <c r="N34"/>
      <c r="O34"/>
      <c r="P34"/>
      <c r="Q34" s="40"/>
    </row>
    <row r="35" spans="1:17" ht="15" thickBot="1" x14ac:dyDescent="0.4">
      <c r="A35" s="39">
        <v>60</v>
      </c>
      <c r="B35" s="39">
        <v>61</v>
      </c>
      <c r="C35" s="39">
        <v>4.0199999999999996</v>
      </c>
      <c r="D35" s="39">
        <v>4.0999999999999996</v>
      </c>
      <c r="E35" s="39">
        <v>37</v>
      </c>
      <c r="H35"/>
      <c r="I35"/>
      <c r="J35"/>
      <c r="K35"/>
      <c r="L35"/>
      <c r="M35"/>
      <c r="N35"/>
      <c r="O35"/>
      <c r="P35"/>
      <c r="Q35" s="40"/>
    </row>
    <row r="36" spans="1:17" x14ac:dyDescent="0.35">
      <c r="A36" s="39">
        <v>60</v>
      </c>
      <c r="B36" s="39">
        <v>62</v>
      </c>
      <c r="C36" s="39">
        <v>4.0199999999999996</v>
      </c>
      <c r="D36" s="39">
        <v>3.89</v>
      </c>
      <c r="E36" s="39">
        <v>33</v>
      </c>
      <c r="H36" s="43" t="s">
        <v>147</v>
      </c>
      <c r="I36" s="43" t="s">
        <v>155</v>
      </c>
      <c r="J36" s="43" t="s">
        <v>149</v>
      </c>
      <c r="K36"/>
      <c r="L36"/>
      <c r="M36"/>
      <c r="N36"/>
      <c r="O36"/>
      <c r="P36"/>
      <c r="Q36" s="40"/>
    </row>
    <row r="37" spans="1:17" x14ac:dyDescent="0.35">
      <c r="A37" s="39">
        <v>59</v>
      </c>
      <c r="B37" s="39">
        <v>62</v>
      </c>
      <c r="C37" s="39">
        <v>3.98</v>
      </c>
      <c r="D37" s="39">
        <v>4.0199999999999996</v>
      </c>
      <c r="E37" s="39">
        <v>27</v>
      </c>
      <c r="H37" s="41">
        <v>1</v>
      </c>
      <c r="I37" s="41">
        <v>27.860772274328404</v>
      </c>
      <c r="J37" s="41">
        <v>1.1392277256715957</v>
      </c>
      <c r="K37"/>
      <c r="L37"/>
      <c r="M37"/>
      <c r="N37"/>
      <c r="O37"/>
      <c r="P37"/>
      <c r="Q37" s="40"/>
    </row>
    <row r="38" spans="1:17" x14ac:dyDescent="0.35">
      <c r="A38" s="39">
        <v>59</v>
      </c>
      <c r="B38" s="39">
        <v>62</v>
      </c>
      <c r="C38" s="39">
        <v>4.3899999999999997</v>
      </c>
      <c r="D38" s="39">
        <v>4.53</v>
      </c>
      <c r="E38" s="39">
        <v>34</v>
      </c>
      <c r="H38" s="41">
        <v>2</v>
      </c>
      <c r="I38" s="41">
        <v>23.763531246089038</v>
      </c>
      <c r="J38" s="41">
        <v>0.23646875391096245</v>
      </c>
      <c r="K38"/>
      <c r="L38"/>
      <c r="M38"/>
      <c r="N38"/>
      <c r="O38"/>
      <c r="P38"/>
      <c r="Q38" s="40"/>
    </row>
    <row r="39" spans="1:17" x14ac:dyDescent="0.35">
      <c r="A39" s="39">
        <v>37</v>
      </c>
      <c r="B39" s="39">
        <v>35</v>
      </c>
      <c r="C39" s="39">
        <v>2.75</v>
      </c>
      <c r="D39" s="39">
        <v>2.64</v>
      </c>
      <c r="E39" s="39">
        <v>19</v>
      </c>
      <c r="H39" s="41">
        <v>3</v>
      </c>
      <c r="I39" s="41">
        <v>25.879972218409797</v>
      </c>
      <c r="J39" s="41">
        <v>0.12002778159020266</v>
      </c>
      <c r="K39"/>
      <c r="L39"/>
      <c r="M39"/>
      <c r="N39"/>
      <c r="O39"/>
      <c r="P39"/>
      <c r="Q39" s="40"/>
    </row>
    <row r="40" spans="1:17" x14ac:dyDescent="0.35">
      <c r="A40" s="39">
        <v>35</v>
      </c>
      <c r="B40" s="39">
        <v>35</v>
      </c>
      <c r="C40" s="39">
        <v>2.59</v>
      </c>
      <c r="D40" s="39">
        <v>2.59</v>
      </c>
      <c r="E40" s="39">
        <v>16</v>
      </c>
      <c r="H40" s="41">
        <v>4</v>
      </c>
      <c r="I40" s="41">
        <v>23.960836993057079</v>
      </c>
      <c r="J40" s="41">
        <v>-1.9608369930570788</v>
      </c>
      <c r="K40"/>
      <c r="L40"/>
      <c r="M40"/>
      <c r="N40"/>
      <c r="O40"/>
      <c r="P40"/>
      <c r="Q40" s="40"/>
    </row>
    <row r="41" spans="1:17" x14ac:dyDescent="0.35">
      <c r="A41" s="39">
        <v>37</v>
      </c>
      <c r="B41" s="39">
        <v>37</v>
      </c>
      <c r="C41" s="39">
        <v>2.73</v>
      </c>
      <c r="D41" s="39">
        <v>2.59</v>
      </c>
      <c r="E41" s="39">
        <v>22</v>
      </c>
      <c r="H41" s="41">
        <v>5</v>
      </c>
      <c r="I41" s="41">
        <v>28.419419926849315</v>
      </c>
      <c r="J41" s="41">
        <v>-1.4194199268493151</v>
      </c>
      <c r="K41"/>
      <c r="L41"/>
      <c r="M41"/>
      <c r="N41"/>
      <c r="O41"/>
      <c r="P41"/>
      <c r="Q41" s="40"/>
    </row>
    <row r="42" spans="1:17" x14ac:dyDescent="0.35">
      <c r="H42" s="41">
        <v>6</v>
      </c>
      <c r="I42" s="41">
        <v>21.671457949764857</v>
      </c>
      <c r="J42" s="41">
        <v>-0.67145794976485718</v>
      </c>
      <c r="K42"/>
      <c r="L42"/>
      <c r="M42"/>
      <c r="N42"/>
      <c r="O42"/>
      <c r="P42"/>
      <c r="Q42" s="40"/>
    </row>
    <row r="43" spans="1:17" x14ac:dyDescent="0.35">
      <c r="H43" s="41">
        <v>7</v>
      </c>
      <c r="I43" s="41">
        <v>31.778239892128923</v>
      </c>
      <c r="J43" s="41">
        <v>1.2217601078710771</v>
      </c>
      <c r="K43"/>
      <c r="L43"/>
      <c r="M43"/>
      <c r="N43"/>
      <c r="O43"/>
      <c r="P43"/>
      <c r="Q43" s="40"/>
    </row>
    <row r="44" spans="1:17" x14ac:dyDescent="0.35">
      <c r="A44" s="81" t="s">
        <v>122</v>
      </c>
      <c r="B44" s="81"/>
      <c r="C44" s="81"/>
      <c r="D44" s="81"/>
      <c r="E44" s="84">
        <v>0.92610000000000003</v>
      </c>
      <c r="H44" s="41">
        <v>8</v>
      </c>
      <c r="I44" s="41">
        <v>34.218335247193501</v>
      </c>
      <c r="J44" s="41">
        <v>-0.21833524719350095</v>
      </c>
      <c r="K44"/>
      <c r="L44"/>
      <c r="M44"/>
      <c r="N44"/>
      <c r="O44"/>
      <c r="P44"/>
      <c r="Q44" s="40"/>
    </row>
    <row r="45" spans="1:17" x14ac:dyDescent="0.35">
      <c r="A45" s="81"/>
      <c r="B45" s="81"/>
      <c r="C45" s="81"/>
      <c r="D45" s="81"/>
      <c r="E45" s="82"/>
      <c r="H45" s="41">
        <v>9</v>
      </c>
      <c r="I45" s="41">
        <v>31.983134633548765</v>
      </c>
      <c r="J45" s="41">
        <v>1.686536645123482E-2</v>
      </c>
      <c r="K45"/>
      <c r="L45"/>
      <c r="M45"/>
      <c r="N45"/>
      <c r="O45"/>
      <c r="P45"/>
      <c r="Q45" s="40"/>
    </row>
    <row r="46" spans="1:17" x14ac:dyDescent="0.35">
      <c r="H46" s="41">
        <v>10</v>
      </c>
      <c r="I46" s="41">
        <v>33.333916101223728</v>
      </c>
      <c r="J46" s="41">
        <v>0.66608389877627161</v>
      </c>
      <c r="K46"/>
      <c r="L46"/>
      <c r="M46"/>
      <c r="N46"/>
      <c r="O46"/>
      <c r="P46"/>
      <c r="Q46" s="40"/>
    </row>
    <row r="47" spans="1:17" x14ac:dyDescent="0.35">
      <c r="A47" s="81" t="s">
        <v>119</v>
      </c>
      <c r="B47" s="81"/>
      <c r="C47" s="81"/>
      <c r="D47" s="81"/>
      <c r="E47" s="82" t="s">
        <v>151</v>
      </c>
      <c r="H47" s="41">
        <v>11</v>
      </c>
      <c r="I47" s="41">
        <v>21.5436823862144</v>
      </c>
      <c r="J47" s="41">
        <v>-1.5436823862143996</v>
      </c>
      <c r="K47"/>
      <c r="L47"/>
      <c r="M47"/>
      <c r="N47"/>
      <c r="O47"/>
      <c r="P47"/>
      <c r="Q47" s="40"/>
    </row>
    <row r="48" spans="1:17" x14ac:dyDescent="0.35">
      <c r="A48" s="81"/>
      <c r="B48" s="81"/>
      <c r="C48" s="81"/>
      <c r="D48" s="81"/>
      <c r="E48" s="82"/>
      <c r="H48" s="41">
        <v>12</v>
      </c>
      <c r="I48" s="41">
        <v>32.153974709400643</v>
      </c>
      <c r="J48" s="41">
        <v>3.846025290599357</v>
      </c>
      <c r="K48"/>
      <c r="L48"/>
      <c r="M48"/>
      <c r="N48"/>
      <c r="O48"/>
      <c r="P48"/>
      <c r="Q48" s="40"/>
    </row>
    <row r="49" spans="1:16" x14ac:dyDescent="0.35">
      <c r="H49" s="41">
        <v>13</v>
      </c>
      <c r="I49" s="41">
        <v>33.7287235101684</v>
      </c>
      <c r="J49" s="41">
        <v>0.27127648983159958</v>
      </c>
      <c r="K49"/>
      <c r="L49"/>
      <c r="M49"/>
      <c r="N49"/>
      <c r="O49"/>
      <c r="P49"/>
    </row>
    <row r="50" spans="1:16" x14ac:dyDescent="0.35">
      <c r="A50" s="81" t="s">
        <v>120</v>
      </c>
      <c r="B50" s="81"/>
      <c r="C50" s="81"/>
      <c r="D50" s="81"/>
      <c r="E50" s="82" t="b">
        <v>0</v>
      </c>
      <c r="H50" s="41">
        <v>14</v>
      </c>
      <c r="I50" s="41">
        <v>23.982338506889405</v>
      </c>
      <c r="J50" s="41">
        <v>-0.98233850688940549</v>
      </c>
      <c r="K50"/>
      <c r="L50"/>
      <c r="M50"/>
      <c r="N50"/>
      <c r="O50"/>
      <c r="P50"/>
    </row>
    <row r="51" spans="1:16" x14ac:dyDescent="0.35">
      <c r="A51" s="81"/>
      <c r="B51" s="81"/>
      <c r="C51" s="81"/>
      <c r="D51" s="81"/>
      <c r="E51" s="82"/>
      <c r="H51" s="41">
        <v>15</v>
      </c>
      <c r="I51" s="41">
        <v>19.713247238476853</v>
      </c>
      <c r="J51" s="41">
        <v>4.2867527615231467</v>
      </c>
      <c r="K51"/>
      <c r="L51"/>
      <c r="M51"/>
      <c r="N51"/>
      <c r="O51"/>
      <c r="P51"/>
    </row>
    <row r="52" spans="1:16" x14ac:dyDescent="0.35">
      <c r="H52" s="41">
        <v>16</v>
      </c>
      <c r="I52" s="41">
        <v>32.840838043202609</v>
      </c>
      <c r="J52" s="41">
        <v>-0.84083804320260924</v>
      </c>
      <c r="K52"/>
      <c r="L52"/>
      <c r="M52"/>
      <c r="N52"/>
      <c r="O52"/>
      <c r="P52"/>
    </row>
    <row r="53" spans="1:16" x14ac:dyDescent="0.35">
      <c r="H53" s="41">
        <v>17</v>
      </c>
      <c r="I53" s="41">
        <v>40.761483548725153</v>
      </c>
      <c r="J53" s="41">
        <v>-0.76148354872515256</v>
      </c>
      <c r="K53"/>
      <c r="L53"/>
      <c r="M53"/>
      <c r="N53"/>
      <c r="O53"/>
      <c r="P53"/>
    </row>
    <row r="54" spans="1:16" x14ac:dyDescent="0.35">
      <c r="H54" s="41">
        <v>18</v>
      </c>
      <c r="I54" s="41">
        <v>44.385660460868088</v>
      </c>
      <c r="J54" s="41">
        <v>1.6143395391319117</v>
      </c>
      <c r="K54"/>
      <c r="L54"/>
      <c r="M54"/>
      <c r="N54"/>
      <c r="O54"/>
      <c r="P54"/>
    </row>
    <row r="55" spans="1:16" x14ac:dyDescent="0.35">
      <c r="H55" s="41">
        <v>19</v>
      </c>
      <c r="I55" s="41">
        <v>52.9167001454583</v>
      </c>
      <c r="J55" s="41">
        <v>2.0832998545416999</v>
      </c>
      <c r="K55"/>
      <c r="L55"/>
      <c r="M55"/>
      <c r="N55"/>
      <c r="O55"/>
      <c r="P55"/>
    </row>
    <row r="56" spans="1:16" x14ac:dyDescent="0.35">
      <c r="H56" s="41">
        <v>20</v>
      </c>
      <c r="I56" s="41">
        <v>52.01768934483998</v>
      </c>
      <c r="J56" s="41">
        <v>-1.7689344839979526E-2</v>
      </c>
      <c r="K56"/>
      <c r="L56"/>
      <c r="M56"/>
      <c r="N56"/>
      <c r="O56"/>
      <c r="P56"/>
    </row>
    <row r="57" spans="1:16" x14ac:dyDescent="0.35">
      <c r="H57" s="41">
        <v>21</v>
      </c>
      <c r="I57" s="41">
        <v>32.376672960564967</v>
      </c>
      <c r="J57" s="41">
        <v>-3.3766729605649672</v>
      </c>
      <c r="K57"/>
      <c r="L57"/>
      <c r="M57"/>
      <c r="N57"/>
      <c r="O57"/>
      <c r="P57"/>
    </row>
    <row r="58" spans="1:16" x14ac:dyDescent="0.35">
      <c r="H58" s="41">
        <v>22</v>
      </c>
      <c r="I58" s="41">
        <v>23.154580078433419</v>
      </c>
      <c r="J58" s="41">
        <v>-1.154580078433419</v>
      </c>
      <c r="K58"/>
      <c r="L58"/>
      <c r="M58"/>
      <c r="N58"/>
      <c r="O58"/>
      <c r="P58"/>
    </row>
    <row r="59" spans="1:16" x14ac:dyDescent="0.35">
      <c r="H59" s="41">
        <v>23</v>
      </c>
      <c r="I59" s="41">
        <v>36.585961254921649</v>
      </c>
      <c r="J59" s="41">
        <v>-5.5859612549216493</v>
      </c>
      <c r="K59"/>
      <c r="L59"/>
      <c r="M59"/>
      <c r="N59"/>
      <c r="O59"/>
      <c r="P59"/>
    </row>
    <row r="60" spans="1:16" x14ac:dyDescent="0.35">
      <c r="H60" s="41">
        <v>24</v>
      </c>
      <c r="I60" s="41">
        <v>47.90924107777937</v>
      </c>
      <c r="J60" s="41">
        <v>-2.9092410777793702</v>
      </c>
      <c r="K60"/>
      <c r="L60"/>
      <c r="M60"/>
      <c r="N60"/>
      <c r="O60"/>
      <c r="P60"/>
    </row>
    <row r="61" spans="1:16" x14ac:dyDescent="0.35">
      <c r="H61" s="41">
        <v>25</v>
      </c>
      <c r="I61" s="41">
        <v>32.609110727705882</v>
      </c>
      <c r="J61" s="41">
        <v>4.3908892722941175</v>
      </c>
      <c r="K61"/>
      <c r="L61"/>
      <c r="M61"/>
      <c r="N61"/>
      <c r="O61"/>
      <c r="P61"/>
    </row>
    <row r="62" spans="1:16" x14ac:dyDescent="0.35">
      <c r="H62" s="41">
        <v>26</v>
      </c>
      <c r="I62" s="41">
        <v>31.893756993444804</v>
      </c>
      <c r="J62" s="41">
        <v>5.1062430065551965</v>
      </c>
      <c r="K62"/>
      <c r="L62"/>
      <c r="M62"/>
      <c r="N62"/>
      <c r="O62"/>
      <c r="P62"/>
    </row>
    <row r="63" spans="1:16" x14ac:dyDescent="0.35">
      <c r="H63" s="41">
        <v>27</v>
      </c>
      <c r="I63" s="41">
        <v>30.224847176963969</v>
      </c>
      <c r="J63" s="41">
        <v>2.7751528230360307</v>
      </c>
      <c r="K63"/>
      <c r="L63"/>
      <c r="M63"/>
      <c r="N63"/>
      <c r="O63"/>
      <c r="P63"/>
    </row>
    <row r="64" spans="1:16" x14ac:dyDescent="0.35">
      <c r="H64" s="41">
        <v>28</v>
      </c>
      <c r="I64" s="41">
        <v>31.592993711445516</v>
      </c>
      <c r="J64" s="41">
        <v>-4.5929937114455157</v>
      </c>
      <c r="K64"/>
      <c r="L64"/>
      <c r="M64"/>
      <c r="N64"/>
      <c r="O64"/>
      <c r="P64"/>
    </row>
    <row r="65" spans="8:16" x14ac:dyDescent="0.35">
      <c r="H65" s="41">
        <v>29</v>
      </c>
      <c r="I65" s="41">
        <v>34.398966059278557</v>
      </c>
      <c r="J65" s="41">
        <v>-0.39896605927855688</v>
      </c>
      <c r="K65"/>
      <c r="L65"/>
      <c r="M65"/>
      <c r="N65"/>
      <c r="O65"/>
      <c r="P65"/>
    </row>
    <row r="66" spans="8:16" x14ac:dyDescent="0.35">
      <c r="H66" s="41">
        <v>30</v>
      </c>
      <c r="I66" s="41">
        <v>19.323647874509238</v>
      </c>
      <c r="J66" s="41">
        <v>-0.32364787450923771</v>
      </c>
      <c r="K66"/>
      <c r="L66"/>
      <c r="M66"/>
      <c r="N66"/>
      <c r="O66"/>
      <c r="P66"/>
    </row>
    <row r="67" spans="8:16" x14ac:dyDescent="0.35">
      <c r="H67" s="41">
        <v>31</v>
      </c>
      <c r="I67" s="41">
        <v>19.623329401203289</v>
      </c>
      <c r="J67" s="41">
        <v>-3.6233294012032893</v>
      </c>
      <c r="K67"/>
      <c r="L67"/>
      <c r="M67"/>
      <c r="N67"/>
      <c r="O67"/>
      <c r="P67"/>
    </row>
    <row r="68" spans="8:16" ht="15" thickBot="1" x14ac:dyDescent="0.4">
      <c r="H68" s="42">
        <v>32</v>
      </c>
      <c r="I68" s="42">
        <v>19.392938306911873</v>
      </c>
      <c r="J68" s="42">
        <v>2.6070616930881272</v>
      </c>
      <c r="K68"/>
      <c r="L68"/>
      <c r="M68"/>
      <c r="N68"/>
      <c r="O68"/>
      <c r="P68"/>
    </row>
  </sheetData>
  <mergeCells count="8">
    <mergeCell ref="A50:D51"/>
    <mergeCell ref="E50:E51"/>
    <mergeCell ref="A1:D1"/>
    <mergeCell ref="A3:E7"/>
    <mergeCell ref="A44:D45"/>
    <mergeCell ref="E44:E45"/>
    <mergeCell ref="A47:D48"/>
    <mergeCell ref="E47:E4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A46</vt:lpstr>
      <vt:lpstr>Set 1</vt:lpstr>
      <vt:lpstr>Set 2</vt:lpstr>
      <vt:lpstr>Set 3</vt:lpstr>
      <vt:lpstr>Set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asethi</dc:creator>
  <cp:lastModifiedBy>Apurva</cp:lastModifiedBy>
  <dcterms:created xsi:type="dcterms:W3CDTF">2012-06-25T02:16:23Z</dcterms:created>
  <dcterms:modified xsi:type="dcterms:W3CDTF">2018-01-20T02:45:05Z</dcterms:modified>
</cp:coreProperties>
</file>