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urwa/Documents/AI2/ai2/Assignments/Assignment11/"/>
    </mc:Choice>
  </mc:AlternateContent>
  <xr:revisionPtr revIDLastSave="0" documentId="13_ncr:1_{F7B68519-0FCE-544E-B5B5-D1DE8B77663D}" xr6:coauthVersionLast="47" xr6:coauthVersionMax="47" xr10:uidLastSave="{00000000-0000-0000-0000-000000000000}"/>
  <bookViews>
    <workbookView xWindow="380" yWindow="500" windowWidth="28040" windowHeight="16340" xr2:uid="{AD9D70F6-8348-8140-A31B-F6F95A38B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R20" i="1" s="1"/>
  <c r="S20" i="1" s="1"/>
  <c r="K21" i="1"/>
  <c r="K22" i="1"/>
  <c r="K23" i="1"/>
  <c r="K24" i="1"/>
  <c r="K25" i="1"/>
  <c r="K26" i="1"/>
  <c r="K27" i="1"/>
  <c r="K28" i="1"/>
  <c r="N28" i="1" s="1"/>
  <c r="O28" i="1" s="1"/>
  <c r="K29" i="1"/>
  <c r="K30" i="1"/>
  <c r="K31" i="1"/>
  <c r="K32" i="1"/>
  <c r="K33" i="1"/>
  <c r="K34" i="1"/>
  <c r="K35" i="1"/>
  <c r="K36" i="1"/>
  <c r="R36" i="1" s="1"/>
  <c r="S36" i="1" s="1"/>
  <c r="K37" i="1"/>
  <c r="K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0" i="1"/>
  <c r="G11" i="1"/>
  <c r="G12" i="1"/>
  <c r="G13" i="1"/>
  <c r="G14" i="1"/>
  <c r="G15" i="1"/>
  <c r="P15" i="1" s="1"/>
  <c r="Q15" i="1" s="1"/>
  <c r="G16" i="1"/>
  <c r="P16" i="1" s="1"/>
  <c r="Q16" i="1" s="1"/>
  <c r="G17" i="1"/>
  <c r="P17" i="1" s="1"/>
  <c r="Q17" i="1" s="1"/>
  <c r="G18" i="1"/>
  <c r="G19" i="1"/>
  <c r="G20" i="1"/>
  <c r="G21" i="1"/>
  <c r="G22" i="1"/>
  <c r="G23" i="1"/>
  <c r="P23" i="1" s="1"/>
  <c r="Q23" i="1" s="1"/>
  <c r="G24" i="1"/>
  <c r="P24" i="1" s="1"/>
  <c r="Q24" i="1" s="1"/>
  <c r="G25" i="1"/>
  <c r="G26" i="1"/>
  <c r="G27" i="1"/>
  <c r="G28" i="1"/>
  <c r="G29" i="1"/>
  <c r="G30" i="1"/>
  <c r="G31" i="1"/>
  <c r="P31" i="1" s="1"/>
  <c r="Q31" i="1" s="1"/>
  <c r="G32" i="1"/>
  <c r="P32" i="1" s="1"/>
  <c r="Q32" i="1" s="1"/>
  <c r="G33" i="1"/>
  <c r="P33" i="1" s="1"/>
  <c r="Q33" i="1" s="1"/>
  <c r="G34" i="1"/>
  <c r="P34" i="1" s="1"/>
  <c r="Q34" i="1" s="1"/>
  <c r="G35" i="1"/>
  <c r="G36" i="1"/>
  <c r="G37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0" i="1"/>
  <c r="N31" i="1" l="1"/>
  <c r="O31" i="1" s="1"/>
  <c r="N15" i="1"/>
  <c r="O15" i="1" s="1"/>
  <c r="N23" i="1"/>
  <c r="O23" i="1" s="1"/>
  <c r="R37" i="1"/>
  <c r="S37" i="1" s="1"/>
  <c r="N29" i="1"/>
  <c r="O29" i="1" s="1"/>
  <c r="N22" i="1"/>
  <c r="O22" i="1" s="1"/>
  <c r="N10" i="1"/>
  <c r="R30" i="1"/>
  <c r="S30" i="1" s="1"/>
  <c r="P26" i="1"/>
  <c r="Q26" i="1" s="1"/>
  <c r="P18" i="1"/>
  <c r="Q18" i="1" s="1"/>
  <c r="N14" i="1"/>
  <c r="O14" i="1" s="1"/>
  <c r="R14" i="1"/>
  <c r="S14" i="1" s="1"/>
  <c r="P27" i="1"/>
  <c r="Q27" i="1" s="1"/>
  <c r="L10" i="1"/>
  <c r="P30" i="1"/>
  <c r="Q30" i="1" s="1"/>
  <c r="P22" i="1"/>
  <c r="Q22" i="1" s="1"/>
  <c r="R22" i="1"/>
  <c r="S22" i="1" s="1"/>
  <c r="L29" i="1"/>
  <c r="M29" i="1" s="1"/>
  <c r="L13" i="1"/>
  <c r="M13" i="1" s="1"/>
  <c r="N35" i="1"/>
  <c r="O35" i="1" s="1"/>
  <c r="N27" i="1"/>
  <c r="O27" i="1" s="1"/>
  <c r="N19" i="1"/>
  <c r="O19" i="1" s="1"/>
  <c r="N11" i="1"/>
  <c r="O11" i="1" s="1"/>
  <c r="R35" i="1"/>
  <c r="S35" i="1" s="1"/>
  <c r="P35" i="1"/>
  <c r="Q35" i="1" s="1"/>
  <c r="P25" i="1"/>
  <c r="Q25" i="1" s="1"/>
  <c r="R21" i="1"/>
  <c r="S21" i="1" s="1"/>
  <c r="P19" i="1"/>
  <c r="Q19" i="1" s="1"/>
  <c r="R11" i="1"/>
  <c r="S11" i="1" s="1"/>
  <c r="L37" i="1"/>
  <c r="M37" i="1" s="1"/>
  <c r="P37" i="1"/>
  <c r="Q37" i="1" s="1"/>
  <c r="P13" i="1"/>
  <c r="Q13" i="1" s="1"/>
  <c r="R19" i="1"/>
  <c r="S19" i="1" s="1"/>
  <c r="L20" i="1"/>
  <c r="M20" i="1" s="1"/>
  <c r="P20" i="1"/>
  <c r="Q20" i="1" s="1"/>
  <c r="L19" i="1"/>
  <c r="M19" i="1" s="1"/>
  <c r="P21" i="1"/>
  <c r="Q21" i="1" s="1"/>
  <c r="L36" i="1"/>
  <c r="M36" i="1" s="1"/>
  <c r="L12" i="1"/>
  <c r="M12" i="1" s="1"/>
  <c r="P28" i="1"/>
  <c r="Q28" i="1" s="1"/>
  <c r="L35" i="1"/>
  <c r="M35" i="1" s="1"/>
  <c r="P11" i="1"/>
  <c r="Q11" i="1" s="1"/>
  <c r="N37" i="1"/>
  <c r="O37" i="1" s="1"/>
  <c r="N21" i="1"/>
  <c r="O21" i="1" s="1"/>
  <c r="N13" i="1"/>
  <c r="O13" i="1" s="1"/>
  <c r="R29" i="1"/>
  <c r="S29" i="1" s="1"/>
  <c r="R13" i="1"/>
  <c r="S13" i="1" s="1"/>
  <c r="L21" i="1"/>
  <c r="M21" i="1" s="1"/>
  <c r="P29" i="1"/>
  <c r="Q29" i="1" s="1"/>
  <c r="R27" i="1"/>
  <c r="S27" i="1" s="1"/>
  <c r="L28" i="1"/>
  <c r="M28" i="1" s="1"/>
  <c r="P36" i="1"/>
  <c r="Q36" i="1" s="1"/>
  <c r="P12" i="1"/>
  <c r="Q12" i="1" s="1"/>
  <c r="L27" i="1"/>
  <c r="M27" i="1" s="1"/>
  <c r="L11" i="1"/>
  <c r="M11" i="1" s="1"/>
  <c r="N36" i="1"/>
  <c r="O36" i="1" s="1"/>
  <c r="N12" i="1"/>
  <c r="O12" i="1" s="1"/>
  <c r="R28" i="1"/>
  <c r="S28" i="1" s="1"/>
  <c r="R12" i="1"/>
  <c r="S12" i="1" s="1"/>
  <c r="P10" i="1"/>
  <c r="L30" i="1"/>
  <c r="M30" i="1" s="1"/>
  <c r="L22" i="1"/>
  <c r="M22" i="1" s="1"/>
  <c r="L14" i="1"/>
  <c r="M14" i="1" s="1"/>
  <c r="N20" i="1"/>
  <c r="O20" i="1" s="1"/>
  <c r="R31" i="1"/>
  <c r="S31" i="1" s="1"/>
  <c r="R23" i="1"/>
  <c r="S23" i="1" s="1"/>
  <c r="R15" i="1"/>
  <c r="S15" i="1" s="1"/>
  <c r="N30" i="1"/>
  <c r="O30" i="1" s="1"/>
  <c r="R10" i="1"/>
  <c r="S10" i="1" s="1"/>
  <c r="R34" i="1"/>
  <c r="S34" i="1" s="1"/>
  <c r="R26" i="1"/>
  <c r="S26" i="1" s="1"/>
  <c r="R18" i="1"/>
  <c r="S18" i="1" s="1"/>
  <c r="N33" i="1"/>
  <c r="O33" i="1" s="1"/>
  <c r="N25" i="1"/>
  <c r="O25" i="1" s="1"/>
  <c r="L17" i="1"/>
  <c r="M17" i="1" s="1"/>
  <c r="N32" i="1"/>
  <c r="O32" i="1" s="1"/>
  <c r="N24" i="1"/>
  <c r="O24" i="1" s="1"/>
  <c r="N16" i="1"/>
  <c r="O16" i="1" s="1"/>
  <c r="L26" i="1"/>
  <c r="M26" i="1" s="1"/>
  <c r="L25" i="1"/>
  <c r="M25" i="1" s="1"/>
  <c r="L32" i="1"/>
  <c r="M32" i="1" s="1"/>
  <c r="L31" i="1"/>
  <c r="M31" i="1" s="1"/>
  <c r="P14" i="1"/>
  <c r="Q14" i="1" s="1"/>
  <c r="N34" i="1"/>
  <c r="O34" i="1" s="1"/>
  <c r="N26" i="1"/>
  <c r="O26" i="1" s="1"/>
  <c r="N18" i="1"/>
  <c r="O18" i="1" s="1"/>
  <c r="R33" i="1"/>
  <c r="S33" i="1" s="1"/>
  <c r="R25" i="1"/>
  <c r="S25" i="1" s="1"/>
  <c r="R17" i="1"/>
  <c r="S17" i="1" s="1"/>
  <c r="L34" i="1"/>
  <c r="M34" i="1" s="1"/>
  <c r="L33" i="1"/>
  <c r="M33" i="1" s="1"/>
  <c r="L24" i="1"/>
  <c r="M24" i="1" s="1"/>
  <c r="L15" i="1"/>
  <c r="N17" i="1"/>
  <c r="O17" i="1" s="1"/>
  <c r="R32" i="1"/>
  <c r="S32" i="1" s="1"/>
  <c r="R24" i="1"/>
  <c r="S24" i="1" s="1"/>
  <c r="R16" i="1"/>
  <c r="S16" i="1" s="1"/>
  <c r="L18" i="1"/>
  <c r="M18" i="1" s="1"/>
  <c r="L16" i="1"/>
  <c r="M16" i="1" s="1"/>
  <c r="L23" i="1"/>
  <c r="M23" i="1" s="1"/>
  <c r="O10" i="1" l="1"/>
  <c r="O38" i="1" s="1"/>
  <c r="N38" i="1" s="1"/>
  <c r="M10" i="1"/>
  <c r="S38" i="1"/>
  <c r="R38" i="1" s="1"/>
  <c r="U10" i="1" s="1"/>
  <c r="Q10" i="1"/>
  <c r="Q38" i="1" s="1"/>
  <c r="P38" i="1" s="1"/>
  <c r="V10" i="1"/>
  <c r="M15" i="1"/>
  <c r="M38" i="1" l="1"/>
  <c r="T10" i="1" l="1"/>
  <c r="L38" i="1"/>
</calcChain>
</file>

<file path=xl/sharedStrings.xml><?xml version="1.0" encoding="utf-8"?>
<sst xmlns="http://schemas.openxmlformats.org/spreadsheetml/2006/main" count="73" uniqueCount="73">
  <si>
    <t>decision</t>
  </si>
  <si>
    <t>theory</t>
  </si>
  <si>
    <t>investigates</t>
  </si>
  <si>
    <t>problems</t>
  </si>
  <si>
    <t>how</t>
  </si>
  <si>
    <t>an</t>
  </si>
  <si>
    <t>agent</t>
  </si>
  <si>
    <t>deals</t>
  </si>
  <si>
    <t>with</t>
  </si>
  <si>
    <t>choosing</t>
  </si>
  <si>
    <t>among</t>
  </si>
  <si>
    <t>actions</t>
  </si>
  <si>
    <t>reinforcement</t>
  </si>
  <si>
    <t>is</t>
  </si>
  <si>
    <t>a</t>
  </si>
  <si>
    <t>type</t>
  </si>
  <si>
    <t>of</t>
  </si>
  <si>
    <t>unsupervised</t>
  </si>
  <si>
    <t>where</t>
  </si>
  <si>
    <t>to</t>
  </si>
  <si>
    <t>behave</t>
  </si>
  <si>
    <t>in</t>
  </si>
  <si>
    <t>environment</t>
  </si>
  <si>
    <t>Information</t>
  </si>
  <si>
    <t>retrieval</t>
  </si>
  <si>
    <t>representation</t>
  </si>
  <si>
    <t>objects</t>
  </si>
  <si>
    <t>N(t)</t>
  </si>
  <si>
    <t>Words / text (t)</t>
  </si>
  <si>
    <t>idf(t,D)</t>
  </si>
  <si>
    <t>learn</t>
  </si>
  <si>
    <t>𝑑1: Decision theory investigates decision problems: how an agent deals with choosing among actions.</t>
  </si>
  <si>
    <t>𝑑3: Information retrieval deals with representing information objects.</t>
  </si>
  <si>
    <t>q: agent action</t>
  </si>
  <si>
    <t>decision, theory, investigates, problems, how, 
an, agent, deals, with, choosing, 
among, actions, reinforcement, is, a, 
type, of, unsupervised, where, learns, 
to, behave, in, environment, 
Information, retrieval, representation, objects</t>
  </si>
  <si>
    <t>tf(t, d1)</t>
  </si>
  <si>
    <t>tf(t,d2)</t>
  </si>
  <si>
    <t>tf(t,d3)</t>
  </si>
  <si>
    <t>no.of occurance of word in d3</t>
  </si>
  <si>
    <t>no.of occurance of word in d2</t>
  </si>
  <si>
    <t>no.of occurance of word in d1</t>
  </si>
  <si>
    <t>n1</t>
  </si>
  <si>
    <t>n2</t>
  </si>
  <si>
    <t>n3</t>
  </si>
  <si>
    <t>n2/total no.of words in d2</t>
  </si>
  <si>
    <t>n3/total no.of words in d3</t>
  </si>
  <si>
    <t>n1/total no of words in d1</t>
  </si>
  <si>
    <t>d2: Reinforcement learning is a type of unsupervised learning where an agent learns how to behave in an environment.</t>
  </si>
  <si>
    <t>nq</t>
  </si>
  <si>
    <t>tf(t,q)</t>
  </si>
  <si>
    <t>no.of occurance of word in q</t>
  </si>
  <si>
    <t>nq/total no.of words in q</t>
  </si>
  <si>
    <t>tf(t,q)* idf(t, D)</t>
  </si>
  <si>
    <t>no.of occurance of word in the document D (i.e. in d1 , d2 and d3)</t>
  </si>
  <si>
    <t>B = tfidf(t,q,D)</t>
  </si>
  <si>
    <t>cos θ1 = (A1 . B) / |A1|.|B|</t>
  </si>
  <si>
    <t>cos θ2 = (A2 . B) / |A2|.|B|</t>
  </si>
  <si>
    <t>cos θ3 = (A3 . B) / |A3|.|B|</t>
  </si>
  <si>
    <t>cos θ1</t>
  </si>
  <si>
    <t>cos θ2</t>
  </si>
  <si>
    <t>cos θ3</t>
  </si>
  <si>
    <t xml:space="preserve">A2 </t>
  </si>
  <si>
    <t>tfidf(t,d2,D) = tf(t,d2)* idf(t, D)</t>
  </si>
  <si>
    <t>A3</t>
  </si>
  <si>
    <t>tfidf(t,d3,D) = tf(t,d3)* idf(t, D)</t>
  </si>
  <si>
    <t>A1</t>
  </si>
  <si>
    <t>tfidf(t,d1,D) = tf(t,d1)* idf(t, D)</t>
  </si>
  <si>
    <t>The cosine similarity measures the similarity between two vectors based on the cosine of the angle between them. A higher cosine similarity score indicates a higher degree of similarity between the vectors.
In order of decresing cosine similarity ( cos θ1 &gt; cos θ2 &gt; cos θ3)</t>
  </si>
  <si>
    <t xml:space="preserve">  |A1|</t>
  </si>
  <si>
    <t>|A2|</t>
  </si>
  <si>
    <t>|A3|</t>
  </si>
  <si>
    <t>|B|</t>
  </si>
  <si>
    <t>LOG(4/N(t)) as n=4, (d1, d2, d3 and 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</si>
</sst>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14" fontId="0" fillId="6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0418-1C6E-9444-9DB8-307BE97B5AF2}">
  <sheetPr>
    <pageSetUpPr fitToPage="1"/>
  </sheetPr>
  <dimension ref="A1:W39"/>
  <sheetViews>
    <sheetView tabSelected="1" workbookViewId="0">
      <selection activeCell="K9" sqref="K9"/>
    </sheetView>
  </sheetViews>
  <sheetFormatPr baseColWidth="10" defaultRowHeight="16" x14ac:dyDescent="0.2"/>
  <cols>
    <col min="1" max="1" width="39.5" style="2" customWidth="1"/>
    <col min="2" max="3" width="11.1640625" style="2" customWidth="1"/>
    <col min="4" max="5" width="10.33203125" style="2" customWidth="1"/>
    <col min="6" max="9" width="11.33203125" style="2" customWidth="1"/>
    <col min="10" max="10" width="12" style="2" customWidth="1"/>
    <col min="11" max="11" width="16" style="2" customWidth="1"/>
    <col min="12" max="12" width="20.83203125" style="2" customWidth="1"/>
    <col min="13" max="13" width="20.83203125" style="2" hidden="1" customWidth="1"/>
    <col min="14" max="14" width="18" style="2" customWidth="1"/>
    <col min="15" max="15" width="18" style="2" hidden="1" customWidth="1"/>
    <col min="16" max="16" width="17.33203125" style="2" customWidth="1"/>
    <col min="17" max="17" width="17.33203125" style="2" hidden="1" customWidth="1"/>
    <col min="18" max="18" width="14.33203125" style="2" customWidth="1"/>
    <col min="19" max="19" width="14.33203125" style="2" hidden="1" customWidth="1"/>
    <col min="20" max="22" width="10.83203125" style="2"/>
    <col min="23" max="23" width="46.1640625" style="2" customWidth="1"/>
    <col min="24" max="16384" width="10.83203125" style="2"/>
  </cols>
  <sheetData>
    <row r="1" spans="1:23" x14ac:dyDescent="0.2">
      <c r="A1" s="14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 x14ac:dyDescent="0.2">
      <c r="A2" s="14" t="s">
        <v>47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x14ac:dyDescent="0.2">
      <c r="A3" s="14" t="s">
        <v>32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</row>
    <row r="4" spans="1:23" x14ac:dyDescent="0.2">
      <c r="A4" s="14" t="s">
        <v>33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6"/>
    </row>
    <row r="5" spans="1:23" x14ac:dyDescent="0.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6"/>
    </row>
    <row r="6" spans="1:23" ht="96" customHeight="1" x14ac:dyDescent="0.2">
      <c r="A6" s="17" t="s">
        <v>34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9"/>
    </row>
    <row r="7" spans="1:23" ht="96" customHeight="1" x14ac:dyDescent="0.2">
      <c r="A7" s="3"/>
      <c r="B7" s="24">
        <v>36961</v>
      </c>
      <c r="C7" s="25"/>
      <c r="D7" s="25"/>
      <c r="E7" s="25"/>
      <c r="F7" s="25"/>
      <c r="G7" s="25"/>
      <c r="H7" s="25"/>
      <c r="I7" s="25"/>
      <c r="J7" s="26">
        <v>37326</v>
      </c>
      <c r="K7" s="27"/>
      <c r="L7" s="28">
        <v>37691</v>
      </c>
      <c r="M7" s="29"/>
      <c r="N7" s="29"/>
      <c r="O7" s="29"/>
      <c r="P7" s="29"/>
      <c r="Q7" s="29"/>
      <c r="R7" s="29"/>
      <c r="S7" s="1"/>
      <c r="T7" s="30">
        <v>38057</v>
      </c>
      <c r="U7" s="31"/>
      <c r="V7" s="31"/>
      <c r="W7" s="10">
        <v>38422</v>
      </c>
    </row>
    <row r="8" spans="1:23" ht="19" x14ac:dyDescent="0.25">
      <c r="A8" s="32" t="s">
        <v>28</v>
      </c>
      <c r="B8" s="7" t="s">
        <v>41</v>
      </c>
      <c r="C8" s="8" t="s">
        <v>35</v>
      </c>
      <c r="D8" s="7" t="s">
        <v>42</v>
      </c>
      <c r="E8" s="8" t="s">
        <v>36</v>
      </c>
      <c r="F8" s="7" t="s">
        <v>43</v>
      </c>
      <c r="G8" s="8" t="s">
        <v>37</v>
      </c>
      <c r="H8" s="8" t="s">
        <v>48</v>
      </c>
      <c r="I8" s="8" t="s">
        <v>49</v>
      </c>
      <c r="J8" s="7" t="s">
        <v>27</v>
      </c>
      <c r="K8" s="7" t="s">
        <v>29</v>
      </c>
      <c r="L8" s="7" t="s">
        <v>65</v>
      </c>
      <c r="M8" s="7"/>
      <c r="N8" s="7" t="s">
        <v>61</v>
      </c>
      <c r="O8" s="7"/>
      <c r="P8" s="7" t="s">
        <v>63</v>
      </c>
      <c r="Q8" s="7"/>
      <c r="R8" s="9" t="s">
        <v>54</v>
      </c>
      <c r="S8" s="9"/>
      <c r="T8" s="7" t="s">
        <v>58</v>
      </c>
      <c r="U8" s="7" t="s">
        <v>59</v>
      </c>
      <c r="V8" s="7" t="s">
        <v>60</v>
      </c>
    </row>
    <row r="9" spans="1:23" s="4" customFormat="1" ht="111" customHeight="1" x14ac:dyDescent="0.2">
      <c r="A9" s="32"/>
      <c r="B9" s="3" t="s">
        <v>40</v>
      </c>
      <c r="C9" s="3" t="s">
        <v>46</v>
      </c>
      <c r="D9" s="3" t="s">
        <v>39</v>
      </c>
      <c r="E9" s="3" t="s">
        <v>44</v>
      </c>
      <c r="F9" s="3" t="s">
        <v>38</v>
      </c>
      <c r="G9" s="3" t="s">
        <v>45</v>
      </c>
      <c r="H9" s="3" t="s">
        <v>50</v>
      </c>
      <c r="I9" s="3" t="s">
        <v>51</v>
      </c>
      <c r="J9" s="4" t="s">
        <v>53</v>
      </c>
      <c r="K9" s="4" t="s">
        <v>72</v>
      </c>
      <c r="L9" s="4" t="s">
        <v>66</v>
      </c>
      <c r="N9" s="4" t="s">
        <v>62</v>
      </c>
      <c r="P9" s="4" t="s">
        <v>64</v>
      </c>
      <c r="R9" s="5" t="s">
        <v>52</v>
      </c>
      <c r="S9" s="5"/>
      <c r="T9" s="4" t="s">
        <v>55</v>
      </c>
      <c r="U9" s="4" t="s">
        <v>56</v>
      </c>
      <c r="V9" s="4" t="s">
        <v>57</v>
      </c>
      <c r="W9" s="20" t="s">
        <v>67</v>
      </c>
    </row>
    <row r="10" spans="1:23" x14ac:dyDescent="0.2">
      <c r="A10" s="2" t="s">
        <v>0</v>
      </c>
      <c r="B10" s="2">
        <v>2</v>
      </c>
      <c r="C10" s="11">
        <f>B10/13</f>
        <v>0.15384615384615385</v>
      </c>
      <c r="D10" s="2">
        <v>0</v>
      </c>
      <c r="E10" s="11">
        <f>D10/18</f>
        <v>0</v>
      </c>
      <c r="F10" s="2">
        <v>0</v>
      </c>
      <c r="G10" s="11">
        <f>F10/7</f>
        <v>0</v>
      </c>
      <c r="H10" s="2">
        <v>0</v>
      </c>
      <c r="I10" s="2">
        <f>H10/2</f>
        <v>0</v>
      </c>
      <c r="J10" s="2">
        <v>1</v>
      </c>
      <c r="K10" s="12">
        <f>LOG(4/J10)</f>
        <v>0.6020599913279624</v>
      </c>
      <c r="L10" s="13">
        <f>C10*K10</f>
        <v>9.2624614050455759E-2</v>
      </c>
      <c r="M10" s="13">
        <f>L10*L10</f>
        <v>8.5793191279958866E-3</v>
      </c>
      <c r="N10" s="13">
        <f>E10*K10</f>
        <v>0</v>
      </c>
      <c r="O10" s="13">
        <f>N10*N10</f>
        <v>0</v>
      </c>
      <c r="P10" s="13">
        <f>G10*K10</f>
        <v>0</v>
      </c>
      <c r="Q10" s="13">
        <f>P10*P10</f>
        <v>0</v>
      </c>
      <c r="R10" s="13">
        <f>I10*K10</f>
        <v>0</v>
      </c>
      <c r="S10" s="2">
        <f>R10*R10</f>
        <v>0</v>
      </c>
      <c r="T10" s="23">
        <f>SUMPRODUCT(L10:L37, R10:R37) / (L38*R38)</f>
        <v>4.3871478483698425</v>
      </c>
      <c r="U10" s="23">
        <f xml:space="preserve"> SUMPRODUCT(N10:N37,R10:R37)/(N38*R38)</f>
        <v>0.62060725026662666</v>
      </c>
      <c r="V10" s="23">
        <f>+ SUMPRODUCT(P10:P37,R10:R37)/(P38*R38)</f>
        <v>0</v>
      </c>
      <c r="W10" s="21"/>
    </row>
    <row r="11" spans="1:23" x14ac:dyDescent="0.2">
      <c r="A11" s="2" t="s">
        <v>1</v>
      </c>
      <c r="B11" s="2">
        <v>1</v>
      </c>
      <c r="C11" s="11">
        <f t="shared" ref="C11:C37" si="0">B11/13</f>
        <v>7.6923076923076927E-2</v>
      </c>
      <c r="D11" s="2">
        <v>0</v>
      </c>
      <c r="E11" s="11">
        <f t="shared" ref="E11:E37" si="1">D11/18</f>
        <v>0</v>
      </c>
      <c r="F11" s="2">
        <v>0</v>
      </c>
      <c r="G11" s="11">
        <f t="shared" ref="G11:G37" si="2">F11/7</f>
        <v>0</v>
      </c>
      <c r="H11" s="2">
        <v>0</v>
      </c>
      <c r="I11" s="2">
        <f t="shared" ref="I11:I37" si="3">H11/2</f>
        <v>0</v>
      </c>
      <c r="J11" s="2">
        <v>1</v>
      </c>
      <c r="K11" s="12">
        <f t="shared" ref="K11:K37" si="4">LOG(4/J11)</f>
        <v>0.6020599913279624</v>
      </c>
      <c r="L11" s="13">
        <f t="shared" ref="L11:L37" si="5">C11*K11</f>
        <v>4.6312307025227879E-2</v>
      </c>
      <c r="M11" s="13">
        <f t="shared" ref="M11:M37" si="6">L11*L11</f>
        <v>2.1448297819989717E-3</v>
      </c>
      <c r="N11" s="13">
        <f t="shared" ref="N11:N37" si="7">E11*K11</f>
        <v>0</v>
      </c>
      <c r="O11" s="13">
        <f t="shared" ref="O11:O37" si="8">N11*N11</f>
        <v>0</v>
      </c>
      <c r="P11" s="13">
        <f t="shared" ref="P11:P37" si="9">G11*K11</f>
        <v>0</v>
      </c>
      <c r="Q11" s="13">
        <f t="shared" ref="Q11:Q37" si="10">P11*P11</f>
        <v>0</v>
      </c>
      <c r="R11" s="13">
        <f t="shared" ref="R11:R37" si="11">I11*K11</f>
        <v>0</v>
      </c>
      <c r="S11" s="2">
        <f t="shared" ref="S11:S37" si="12">R11*R11</f>
        <v>0</v>
      </c>
      <c r="T11" s="23"/>
      <c r="U11" s="23"/>
      <c r="V11" s="23"/>
      <c r="W11" s="21"/>
    </row>
    <row r="12" spans="1:23" ht="17" x14ac:dyDescent="0.2">
      <c r="A12" s="4" t="s">
        <v>2</v>
      </c>
      <c r="B12" s="4">
        <v>1</v>
      </c>
      <c r="C12" s="11">
        <f t="shared" si="0"/>
        <v>7.6923076923076927E-2</v>
      </c>
      <c r="D12" s="4">
        <v>0</v>
      </c>
      <c r="E12" s="11">
        <f t="shared" si="1"/>
        <v>0</v>
      </c>
      <c r="F12" s="2">
        <v>0</v>
      </c>
      <c r="G12" s="11">
        <f t="shared" si="2"/>
        <v>0</v>
      </c>
      <c r="H12" s="2">
        <v>0</v>
      </c>
      <c r="I12" s="2">
        <f t="shared" si="3"/>
        <v>0</v>
      </c>
      <c r="J12" s="2">
        <v>1</v>
      </c>
      <c r="K12" s="12">
        <f t="shared" si="4"/>
        <v>0.6020599913279624</v>
      </c>
      <c r="L12" s="13">
        <f t="shared" si="5"/>
        <v>4.6312307025227879E-2</v>
      </c>
      <c r="M12" s="13">
        <f t="shared" si="6"/>
        <v>2.1448297819989717E-3</v>
      </c>
      <c r="N12" s="13">
        <f t="shared" si="7"/>
        <v>0</v>
      </c>
      <c r="O12" s="13">
        <f t="shared" si="8"/>
        <v>0</v>
      </c>
      <c r="P12" s="13">
        <f t="shared" si="9"/>
        <v>0</v>
      </c>
      <c r="Q12" s="13">
        <f t="shared" si="10"/>
        <v>0</v>
      </c>
      <c r="R12" s="13">
        <f t="shared" si="11"/>
        <v>0</v>
      </c>
      <c r="S12" s="2">
        <f t="shared" si="12"/>
        <v>0</v>
      </c>
      <c r="T12" s="23"/>
      <c r="U12" s="23"/>
      <c r="V12" s="23"/>
      <c r="W12" s="21"/>
    </row>
    <row r="13" spans="1:23" x14ac:dyDescent="0.2">
      <c r="A13" s="2" t="s">
        <v>3</v>
      </c>
      <c r="B13" s="2">
        <v>1</v>
      </c>
      <c r="C13" s="11">
        <f t="shared" si="0"/>
        <v>7.6923076923076927E-2</v>
      </c>
      <c r="D13" s="2">
        <v>0</v>
      </c>
      <c r="E13" s="11">
        <f t="shared" si="1"/>
        <v>0</v>
      </c>
      <c r="F13" s="2">
        <v>0</v>
      </c>
      <c r="G13" s="11">
        <f t="shared" si="2"/>
        <v>0</v>
      </c>
      <c r="H13" s="2">
        <v>0</v>
      </c>
      <c r="I13" s="2">
        <f t="shared" si="3"/>
        <v>0</v>
      </c>
      <c r="J13" s="2">
        <v>1</v>
      </c>
      <c r="K13" s="12">
        <f t="shared" si="4"/>
        <v>0.6020599913279624</v>
      </c>
      <c r="L13" s="13">
        <f t="shared" si="5"/>
        <v>4.6312307025227879E-2</v>
      </c>
      <c r="M13" s="13">
        <f t="shared" si="6"/>
        <v>2.1448297819989717E-3</v>
      </c>
      <c r="N13" s="13">
        <f t="shared" si="7"/>
        <v>0</v>
      </c>
      <c r="O13" s="13">
        <f t="shared" si="8"/>
        <v>0</v>
      </c>
      <c r="P13" s="13">
        <f t="shared" si="9"/>
        <v>0</v>
      </c>
      <c r="Q13" s="13">
        <f t="shared" si="10"/>
        <v>0</v>
      </c>
      <c r="R13" s="13">
        <f t="shared" si="11"/>
        <v>0</v>
      </c>
      <c r="S13" s="2">
        <f t="shared" si="12"/>
        <v>0</v>
      </c>
      <c r="T13" s="23"/>
      <c r="U13" s="23"/>
      <c r="V13" s="23"/>
      <c r="W13" s="21"/>
    </row>
    <row r="14" spans="1:23" x14ac:dyDescent="0.2">
      <c r="A14" s="2" t="s">
        <v>4</v>
      </c>
      <c r="B14" s="2">
        <v>1</v>
      </c>
      <c r="C14" s="11">
        <f t="shared" si="0"/>
        <v>7.6923076923076927E-2</v>
      </c>
      <c r="D14" s="2">
        <v>1</v>
      </c>
      <c r="E14" s="11">
        <f t="shared" si="1"/>
        <v>5.5555555555555552E-2</v>
      </c>
      <c r="F14" s="2">
        <v>0</v>
      </c>
      <c r="G14" s="11">
        <f t="shared" si="2"/>
        <v>0</v>
      </c>
      <c r="H14" s="2">
        <v>0</v>
      </c>
      <c r="I14" s="2">
        <f t="shared" si="3"/>
        <v>0</v>
      </c>
      <c r="J14" s="2">
        <v>2</v>
      </c>
      <c r="K14" s="12">
        <f t="shared" si="4"/>
        <v>0.3010299956639812</v>
      </c>
      <c r="L14" s="13">
        <f t="shared" si="5"/>
        <v>2.315615351261394E-2</v>
      </c>
      <c r="M14" s="13">
        <f t="shared" si="6"/>
        <v>5.3620744549974292E-4</v>
      </c>
      <c r="N14" s="13">
        <f t="shared" si="7"/>
        <v>1.6723888647998956E-2</v>
      </c>
      <c r="O14" s="13">
        <f t="shared" si="8"/>
        <v>2.7968845151066837E-4</v>
      </c>
      <c r="P14" s="13">
        <f t="shared" si="9"/>
        <v>0</v>
      </c>
      <c r="Q14" s="13">
        <f t="shared" si="10"/>
        <v>0</v>
      </c>
      <c r="R14" s="13">
        <f t="shared" si="11"/>
        <v>0</v>
      </c>
      <c r="S14" s="2">
        <f t="shared" si="12"/>
        <v>0</v>
      </c>
      <c r="T14" s="23"/>
      <c r="U14" s="23"/>
      <c r="V14" s="23"/>
      <c r="W14" s="21"/>
    </row>
    <row r="15" spans="1:23" x14ac:dyDescent="0.2">
      <c r="A15" s="2" t="s">
        <v>5</v>
      </c>
      <c r="B15" s="2">
        <v>1</v>
      </c>
      <c r="C15" s="11">
        <f t="shared" si="0"/>
        <v>7.6923076923076927E-2</v>
      </c>
      <c r="D15" s="2">
        <v>2</v>
      </c>
      <c r="E15" s="11">
        <f t="shared" si="1"/>
        <v>0.1111111111111111</v>
      </c>
      <c r="F15" s="2">
        <v>0</v>
      </c>
      <c r="G15" s="11">
        <f t="shared" si="2"/>
        <v>0</v>
      </c>
      <c r="H15" s="2">
        <v>0</v>
      </c>
      <c r="I15" s="2">
        <f t="shared" si="3"/>
        <v>0</v>
      </c>
      <c r="J15" s="2">
        <v>2</v>
      </c>
      <c r="K15" s="12">
        <f t="shared" si="4"/>
        <v>0.3010299956639812</v>
      </c>
      <c r="L15" s="13">
        <f t="shared" si="5"/>
        <v>2.315615351261394E-2</v>
      </c>
      <c r="M15" s="13">
        <f t="shared" si="6"/>
        <v>5.3620744549974292E-4</v>
      </c>
      <c r="N15" s="13">
        <f t="shared" si="7"/>
        <v>3.3447777295997912E-2</v>
      </c>
      <c r="O15" s="13">
        <f t="shared" si="8"/>
        <v>1.1187538060426735E-3</v>
      </c>
      <c r="P15" s="13">
        <f t="shared" si="9"/>
        <v>0</v>
      </c>
      <c r="Q15" s="13">
        <f t="shared" si="10"/>
        <v>0</v>
      </c>
      <c r="R15" s="13">
        <f t="shared" si="11"/>
        <v>0</v>
      </c>
      <c r="S15" s="2">
        <f t="shared" si="12"/>
        <v>0</v>
      </c>
      <c r="T15" s="23"/>
      <c r="U15" s="23"/>
      <c r="V15" s="23"/>
      <c r="W15" s="21"/>
    </row>
    <row r="16" spans="1:23" x14ac:dyDescent="0.2">
      <c r="A16" s="2" t="s">
        <v>6</v>
      </c>
      <c r="B16" s="2">
        <v>1</v>
      </c>
      <c r="C16" s="11">
        <f t="shared" si="0"/>
        <v>7.6923076923076927E-2</v>
      </c>
      <c r="D16" s="2">
        <v>1</v>
      </c>
      <c r="E16" s="11">
        <f t="shared" si="1"/>
        <v>5.5555555555555552E-2</v>
      </c>
      <c r="F16" s="2">
        <v>0</v>
      </c>
      <c r="G16" s="11">
        <f t="shared" si="2"/>
        <v>0</v>
      </c>
      <c r="H16" s="2">
        <v>1</v>
      </c>
      <c r="I16" s="2">
        <f t="shared" si="3"/>
        <v>0.5</v>
      </c>
      <c r="J16" s="2">
        <v>3</v>
      </c>
      <c r="K16" s="12">
        <f t="shared" si="4"/>
        <v>0.12493873660829993</v>
      </c>
      <c r="L16" s="13">
        <f t="shared" si="5"/>
        <v>9.6106720467923033E-3</v>
      </c>
      <c r="M16" s="13">
        <f t="shared" si="6"/>
        <v>9.2365017190994966E-5</v>
      </c>
      <c r="N16" s="13">
        <f t="shared" si="7"/>
        <v>6.9410409226833289E-3</v>
      </c>
      <c r="O16" s="13">
        <f t="shared" si="8"/>
        <v>4.8178049090364639E-5</v>
      </c>
      <c r="P16" s="13">
        <f t="shared" si="9"/>
        <v>0</v>
      </c>
      <c r="Q16" s="13">
        <f t="shared" si="10"/>
        <v>0</v>
      </c>
      <c r="R16" s="13">
        <f t="shared" si="11"/>
        <v>6.2469368304149966E-2</v>
      </c>
      <c r="S16" s="2">
        <f t="shared" si="12"/>
        <v>3.9024219763195366E-3</v>
      </c>
      <c r="T16" s="23"/>
      <c r="U16" s="23"/>
      <c r="V16" s="23"/>
      <c r="W16" s="21"/>
    </row>
    <row r="17" spans="1:23" x14ac:dyDescent="0.2">
      <c r="A17" s="2" t="s">
        <v>7</v>
      </c>
      <c r="B17" s="2">
        <v>1</v>
      </c>
      <c r="C17" s="11">
        <f t="shared" si="0"/>
        <v>7.6923076923076927E-2</v>
      </c>
      <c r="D17" s="2">
        <v>0</v>
      </c>
      <c r="E17" s="11">
        <f t="shared" si="1"/>
        <v>0</v>
      </c>
      <c r="F17" s="2">
        <v>1</v>
      </c>
      <c r="G17" s="11">
        <f t="shared" si="2"/>
        <v>0.14285714285714285</v>
      </c>
      <c r="H17" s="2">
        <v>0</v>
      </c>
      <c r="I17" s="2">
        <f t="shared" si="3"/>
        <v>0</v>
      </c>
      <c r="J17" s="2">
        <v>2</v>
      </c>
      <c r="K17" s="12">
        <f t="shared" si="4"/>
        <v>0.3010299956639812</v>
      </c>
      <c r="L17" s="13">
        <f t="shared" si="5"/>
        <v>2.315615351261394E-2</v>
      </c>
      <c r="M17" s="13">
        <f t="shared" si="6"/>
        <v>5.3620744549974292E-4</v>
      </c>
      <c r="N17" s="13">
        <f t="shared" si="7"/>
        <v>0</v>
      </c>
      <c r="O17" s="13">
        <f t="shared" si="8"/>
        <v>0</v>
      </c>
      <c r="P17" s="13">
        <f t="shared" si="9"/>
        <v>4.3004285094854454E-2</v>
      </c>
      <c r="Q17" s="13">
        <f t="shared" si="10"/>
        <v>1.849368536519521E-3</v>
      </c>
      <c r="R17" s="13">
        <f t="shared" si="11"/>
        <v>0</v>
      </c>
      <c r="S17" s="2">
        <f t="shared" si="12"/>
        <v>0</v>
      </c>
      <c r="T17" s="23"/>
      <c r="U17" s="23"/>
      <c r="V17" s="23"/>
      <c r="W17" s="21"/>
    </row>
    <row r="18" spans="1:23" x14ac:dyDescent="0.2">
      <c r="A18" s="2" t="s">
        <v>8</v>
      </c>
      <c r="B18" s="2">
        <v>1</v>
      </c>
      <c r="C18" s="11">
        <f t="shared" si="0"/>
        <v>7.6923076923076927E-2</v>
      </c>
      <c r="D18" s="2">
        <v>0</v>
      </c>
      <c r="E18" s="11">
        <f t="shared" si="1"/>
        <v>0</v>
      </c>
      <c r="F18" s="2">
        <v>1</v>
      </c>
      <c r="G18" s="11">
        <f t="shared" si="2"/>
        <v>0.14285714285714285</v>
      </c>
      <c r="H18" s="2">
        <v>0</v>
      </c>
      <c r="I18" s="2">
        <f t="shared" si="3"/>
        <v>0</v>
      </c>
      <c r="J18" s="2">
        <v>2</v>
      </c>
      <c r="K18" s="12">
        <f t="shared" si="4"/>
        <v>0.3010299956639812</v>
      </c>
      <c r="L18" s="13">
        <f t="shared" si="5"/>
        <v>2.315615351261394E-2</v>
      </c>
      <c r="M18" s="13">
        <f t="shared" si="6"/>
        <v>5.3620744549974292E-4</v>
      </c>
      <c r="N18" s="13">
        <f t="shared" si="7"/>
        <v>0</v>
      </c>
      <c r="O18" s="13">
        <f t="shared" si="8"/>
        <v>0</v>
      </c>
      <c r="P18" s="13">
        <f t="shared" si="9"/>
        <v>4.3004285094854454E-2</v>
      </c>
      <c r="Q18" s="13">
        <f t="shared" si="10"/>
        <v>1.849368536519521E-3</v>
      </c>
      <c r="R18" s="13">
        <f t="shared" si="11"/>
        <v>0</v>
      </c>
      <c r="S18" s="2">
        <f t="shared" si="12"/>
        <v>0</v>
      </c>
      <c r="T18" s="23"/>
      <c r="U18" s="23"/>
      <c r="V18" s="23"/>
      <c r="W18" s="21"/>
    </row>
    <row r="19" spans="1:23" x14ac:dyDescent="0.2">
      <c r="A19" s="2" t="s">
        <v>9</v>
      </c>
      <c r="B19" s="2">
        <v>1</v>
      </c>
      <c r="C19" s="11">
        <f t="shared" si="0"/>
        <v>7.6923076923076927E-2</v>
      </c>
      <c r="D19" s="2">
        <v>0</v>
      </c>
      <c r="E19" s="11">
        <f t="shared" si="1"/>
        <v>0</v>
      </c>
      <c r="F19" s="2">
        <v>0</v>
      </c>
      <c r="G19" s="11">
        <f t="shared" si="2"/>
        <v>0</v>
      </c>
      <c r="H19" s="2">
        <v>0</v>
      </c>
      <c r="I19" s="2">
        <f t="shared" si="3"/>
        <v>0</v>
      </c>
      <c r="J19" s="2">
        <v>1</v>
      </c>
      <c r="K19" s="12">
        <f t="shared" si="4"/>
        <v>0.6020599913279624</v>
      </c>
      <c r="L19" s="13">
        <f t="shared" si="5"/>
        <v>4.6312307025227879E-2</v>
      </c>
      <c r="M19" s="13">
        <f t="shared" si="6"/>
        <v>2.1448297819989717E-3</v>
      </c>
      <c r="N19" s="13">
        <f t="shared" si="7"/>
        <v>0</v>
      </c>
      <c r="O19" s="13">
        <f t="shared" si="8"/>
        <v>0</v>
      </c>
      <c r="P19" s="13">
        <f t="shared" si="9"/>
        <v>0</v>
      </c>
      <c r="Q19" s="13">
        <f t="shared" si="10"/>
        <v>0</v>
      </c>
      <c r="R19" s="13">
        <f t="shared" si="11"/>
        <v>0</v>
      </c>
      <c r="S19" s="2">
        <f t="shared" si="12"/>
        <v>0</v>
      </c>
      <c r="T19" s="23"/>
      <c r="U19" s="23"/>
      <c r="V19" s="23"/>
      <c r="W19" s="21"/>
    </row>
    <row r="20" spans="1:23" x14ac:dyDescent="0.2">
      <c r="A20" s="2" t="s">
        <v>10</v>
      </c>
      <c r="B20" s="2">
        <v>1</v>
      </c>
      <c r="C20" s="11">
        <f t="shared" si="0"/>
        <v>7.6923076923076927E-2</v>
      </c>
      <c r="D20" s="2">
        <v>0</v>
      </c>
      <c r="E20" s="11">
        <f t="shared" si="1"/>
        <v>0</v>
      </c>
      <c r="F20" s="2">
        <v>0</v>
      </c>
      <c r="G20" s="11">
        <f t="shared" si="2"/>
        <v>0</v>
      </c>
      <c r="H20" s="2">
        <v>0</v>
      </c>
      <c r="I20" s="2">
        <f t="shared" si="3"/>
        <v>0</v>
      </c>
      <c r="J20" s="2">
        <v>1</v>
      </c>
      <c r="K20" s="12">
        <f t="shared" si="4"/>
        <v>0.6020599913279624</v>
      </c>
      <c r="L20" s="13">
        <f t="shared" si="5"/>
        <v>4.6312307025227879E-2</v>
      </c>
      <c r="M20" s="13">
        <f t="shared" si="6"/>
        <v>2.1448297819989717E-3</v>
      </c>
      <c r="N20" s="13">
        <f t="shared" si="7"/>
        <v>0</v>
      </c>
      <c r="O20" s="13">
        <f t="shared" si="8"/>
        <v>0</v>
      </c>
      <c r="P20" s="13">
        <f t="shared" si="9"/>
        <v>0</v>
      </c>
      <c r="Q20" s="13">
        <f t="shared" si="10"/>
        <v>0</v>
      </c>
      <c r="R20" s="13">
        <f t="shared" si="11"/>
        <v>0</v>
      </c>
      <c r="S20" s="2">
        <f t="shared" si="12"/>
        <v>0</v>
      </c>
      <c r="T20" s="23"/>
      <c r="U20" s="23"/>
      <c r="V20" s="23"/>
      <c r="W20" s="21"/>
    </row>
    <row r="21" spans="1:23" x14ac:dyDescent="0.2">
      <c r="A21" s="2" t="s">
        <v>11</v>
      </c>
      <c r="B21" s="2">
        <v>1</v>
      </c>
      <c r="C21" s="11">
        <f t="shared" si="0"/>
        <v>7.6923076923076927E-2</v>
      </c>
      <c r="D21" s="2">
        <v>0</v>
      </c>
      <c r="E21" s="11">
        <f t="shared" si="1"/>
        <v>0</v>
      </c>
      <c r="F21" s="2">
        <v>0</v>
      </c>
      <c r="G21" s="11">
        <f t="shared" si="2"/>
        <v>0</v>
      </c>
      <c r="H21" s="2">
        <v>1</v>
      </c>
      <c r="I21" s="2">
        <f t="shared" si="3"/>
        <v>0.5</v>
      </c>
      <c r="J21" s="2">
        <v>2</v>
      </c>
      <c r="K21" s="12">
        <f t="shared" si="4"/>
        <v>0.3010299956639812</v>
      </c>
      <c r="L21" s="13">
        <f t="shared" si="5"/>
        <v>2.315615351261394E-2</v>
      </c>
      <c r="M21" s="13">
        <f t="shared" si="6"/>
        <v>5.3620744549974292E-4</v>
      </c>
      <c r="N21" s="13">
        <f t="shared" si="7"/>
        <v>0</v>
      </c>
      <c r="O21" s="13">
        <f t="shared" si="8"/>
        <v>0</v>
      </c>
      <c r="P21" s="13">
        <f t="shared" si="9"/>
        <v>0</v>
      </c>
      <c r="Q21" s="13">
        <f t="shared" si="10"/>
        <v>0</v>
      </c>
      <c r="R21" s="13">
        <f t="shared" si="11"/>
        <v>0.1505149978319906</v>
      </c>
      <c r="S21" s="2">
        <f t="shared" si="12"/>
        <v>2.2654764572364136E-2</v>
      </c>
      <c r="T21" s="23"/>
      <c r="U21" s="23"/>
      <c r="V21" s="23"/>
      <c r="W21" s="21"/>
    </row>
    <row r="22" spans="1:23" x14ac:dyDescent="0.2">
      <c r="A22" s="2" t="s">
        <v>12</v>
      </c>
      <c r="B22" s="2">
        <v>0</v>
      </c>
      <c r="C22" s="11">
        <f t="shared" si="0"/>
        <v>0</v>
      </c>
      <c r="D22" s="2">
        <v>1</v>
      </c>
      <c r="E22" s="11">
        <f t="shared" si="1"/>
        <v>5.5555555555555552E-2</v>
      </c>
      <c r="F22" s="2">
        <v>0</v>
      </c>
      <c r="G22" s="11">
        <f t="shared" si="2"/>
        <v>0</v>
      </c>
      <c r="H22" s="2">
        <v>0</v>
      </c>
      <c r="I22" s="2">
        <f t="shared" si="3"/>
        <v>0</v>
      </c>
      <c r="J22" s="2">
        <v>1</v>
      </c>
      <c r="K22" s="12">
        <f t="shared" si="4"/>
        <v>0.6020599913279624</v>
      </c>
      <c r="L22" s="13">
        <f t="shared" si="5"/>
        <v>0</v>
      </c>
      <c r="M22" s="13">
        <f t="shared" si="6"/>
        <v>0</v>
      </c>
      <c r="N22" s="13">
        <f t="shared" si="7"/>
        <v>3.3447777295997912E-2</v>
      </c>
      <c r="O22" s="13">
        <f t="shared" si="8"/>
        <v>1.1187538060426735E-3</v>
      </c>
      <c r="P22" s="13">
        <f t="shared" si="9"/>
        <v>0</v>
      </c>
      <c r="Q22" s="13">
        <f t="shared" si="10"/>
        <v>0</v>
      </c>
      <c r="R22" s="13">
        <f t="shared" si="11"/>
        <v>0</v>
      </c>
      <c r="S22" s="2">
        <f t="shared" si="12"/>
        <v>0</v>
      </c>
      <c r="T22" s="23"/>
      <c r="U22" s="23"/>
      <c r="V22" s="23"/>
      <c r="W22" s="21"/>
    </row>
    <row r="23" spans="1:23" x14ac:dyDescent="0.2">
      <c r="A23" s="2" t="s">
        <v>13</v>
      </c>
      <c r="B23" s="2">
        <v>0</v>
      </c>
      <c r="C23" s="11">
        <f t="shared" si="0"/>
        <v>0</v>
      </c>
      <c r="D23" s="2">
        <v>1</v>
      </c>
      <c r="E23" s="11">
        <f t="shared" si="1"/>
        <v>5.5555555555555552E-2</v>
      </c>
      <c r="F23" s="2">
        <v>0</v>
      </c>
      <c r="G23" s="11">
        <f t="shared" si="2"/>
        <v>0</v>
      </c>
      <c r="H23" s="2">
        <v>0</v>
      </c>
      <c r="I23" s="2">
        <f t="shared" si="3"/>
        <v>0</v>
      </c>
      <c r="J23" s="2">
        <v>1</v>
      </c>
      <c r="K23" s="12">
        <f t="shared" si="4"/>
        <v>0.6020599913279624</v>
      </c>
      <c r="L23" s="13">
        <f t="shared" si="5"/>
        <v>0</v>
      </c>
      <c r="M23" s="13">
        <f t="shared" si="6"/>
        <v>0</v>
      </c>
      <c r="N23" s="13">
        <f t="shared" si="7"/>
        <v>3.3447777295997912E-2</v>
      </c>
      <c r="O23" s="13">
        <f t="shared" si="8"/>
        <v>1.1187538060426735E-3</v>
      </c>
      <c r="P23" s="13">
        <f t="shared" si="9"/>
        <v>0</v>
      </c>
      <c r="Q23" s="13">
        <f t="shared" si="10"/>
        <v>0</v>
      </c>
      <c r="R23" s="13">
        <f t="shared" si="11"/>
        <v>0</v>
      </c>
      <c r="S23" s="2">
        <f t="shared" si="12"/>
        <v>0</v>
      </c>
      <c r="T23" s="23"/>
      <c r="U23" s="23"/>
      <c r="V23" s="23"/>
      <c r="W23" s="21"/>
    </row>
    <row r="24" spans="1:23" x14ac:dyDescent="0.2">
      <c r="A24" s="2" t="s">
        <v>14</v>
      </c>
      <c r="B24" s="2">
        <v>0</v>
      </c>
      <c r="C24" s="11">
        <f t="shared" si="0"/>
        <v>0</v>
      </c>
      <c r="D24" s="2">
        <v>1</v>
      </c>
      <c r="E24" s="11">
        <f t="shared" si="1"/>
        <v>5.5555555555555552E-2</v>
      </c>
      <c r="F24" s="2">
        <v>0</v>
      </c>
      <c r="G24" s="11">
        <f t="shared" si="2"/>
        <v>0</v>
      </c>
      <c r="H24" s="2">
        <v>0</v>
      </c>
      <c r="I24" s="2">
        <f t="shared" si="3"/>
        <v>0</v>
      </c>
      <c r="J24" s="2">
        <v>1</v>
      </c>
      <c r="K24" s="12">
        <f t="shared" si="4"/>
        <v>0.6020599913279624</v>
      </c>
      <c r="L24" s="13">
        <f t="shared" si="5"/>
        <v>0</v>
      </c>
      <c r="M24" s="13">
        <f t="shared" si="6"/>
        <v>0</v>
      </c>
      <c r="N24" s="13">
        <f t="shared" si="7"/>
        <v>3.3447777295997912E-2</v>
      </c>
      <c r="O24" s="13">
        <f t="shared" si="8"/>
        <v>1.1187538060426735E-3</v>
      </c>
      <c r="P24" s="13">
        <f t="shared" si="9"/>
        <v>0</v>
      </c>
      <c r="Q24" s="13">
        <f t="shared" si="10"/>
        <v>0</v>
      </c>
      <c r="R24" s="13">
        <f t="shared" si="11"/>
        <v>0</v>
      </c>
      <c r="S24" s="2">
        <f t="shared" si="12"/>
        <v>0</v>
      </c>
      <c r="T24" s="23"/>
      <c r="U24" s="23"/>
      <c r="V24" s="23"/>
      <c r="W24" s="21"/>
    </row>
    <row r="25" spans="1:23" x14ac:dyDescent="0.2">
      <c r="A25" s="2" t="s">
        <v>15</v>
      </c>
      <c r="B25" s="2">
        <v>0</v>
      </c>
      <c r="C25" s="11">
        <f t="shared" si="0"/>
        <v>0</v>
      </c>
      <c r="D25" s="2">
        <v>1</v>
      </c>
      <c r="E25" s="11">
        <f t="shared" si="1"/>
        <v>5.5555555555555552E-2</v>
      </c>
      <c r="F25" s="2">
        <v>0</v>
      </c>
      <c r="G25" s="11">
        <f t="shared" si="2"/>
        <v>0</v>
      </c>
      <c r="H25" s="2">
        <v>0</v>
      </c>
      <c r="I25" s="2">
        <f t="shared" si="3"/>
        <v>0</v>
      </c>
      <c r="J25" s="2">
        <v>1</v>
      </c>
      <c r="K25" s="12">
        <f t="shared" si="4"/>
        <v>0.6020599913279624</v>
      </c>
      <c r="L25" s="13">
        <f t="shared" si="5"/>
        <v>0</v>
      </c>
      <c r="M25" s="13">
        <f t="shared" si="6"/>
        <v>0</v>
      </c>
      <c r="N25" s="13">
        <f t="shared" si="7"/>
        <v>3.3447777295997912E-2</v>
      </c>
      <c r="O25" s="13">
        <f t="shared" si="8"/>
        <v>1.1187538060426735E-3</v>
      </c>
      <c r="P25" s="13">
        <f t="shared" si="9"/>
        <v>0</v>
      </c>
      <c r="Q25" s="13">
        <f t="shared" si="10"/>
        <v>0</v>
      </c>
      <c r="R25" s="13">
        <f t="shared" si="11"/>
        <v>0</v>
      </c>
      <c r="S25" s="2">
        <f t="shared" si="12"/>
        <v>0</v>
      </c>
      <c r="T25" s="23"/>
      <c r="U25" s="23"/>
      <c r="V25" s="23"/>
      <c r="W25" s="21"/>
    </row>
    <row r="26" spans="1:23" x14ac:dyDescent="0.2">
      <c r="A26" s="2" t="s">
        <v>16</v>
      </c>
      <c r="B26" s="2">
        <v>0</v>
      </c>
      <c r="C26" s="11">
        <f t="shared" si="0"/>
        <v>0</v>
      </c>
      <c r="D26" s="2">
        <v>1</v>
      </c>
      <c r="E26" s="11">
        <f t="shared" si="1"/>
        <v>5.5555555555555552E-2</v>
      </c>
      <c r="F26" s="2">
        <v>0</v>
      </c>
      <c r="G26" s="11">
        <f t="shared" si="2"/>
        <v>0</v>
      </c>
      <c r="H26" s="2">
        <v>0</v>
      </c>
      <c r="I26" s="2">
        <f t="shared" si="3"/>
        <v>0</v>
      </c>
      <c r="J26" s="2">
        <v>1</v>
      </c>
      <c r="K26" s="12">
        <f t="shared" si="4"/>
        <v>0.6020599913279624</v>
      </c>
      <c r="L26" s="13">
        <f t="shared" si="5"/>
        <v>0</v>
      </c>
      <c r="M26" s="13">
        <f t="shared" si="6"/>
        <v>0</v>
      </c>
      <c r="N26" s="13">
        <f t="shared" si="7"/>
        <v>3.3447777295997912E-2</v>
      </c>
      <c r="O26" s="13">
        <f t="shared" si="8"/>
        <v>1.1187538060426735E-3</v>
      </c>
      <c r="P26" s="13">
        <f t="shared" si="9"/>
        <v>0</v>
      </c>
      <c r="Q26" s="13">
        <f t="shared" si="10"/>
        <v>0</v>
      </c>
      <c r="R26" s="13">
        <f t="shared" si="11"/>
        <v>0</v>
      </c>
      <c r="S26" s="2">
        <f t="shared" si="12"/>
        <v>0</v>
      </c>
      <c r="T26" s="23"/>
      <c r="U26" s="23"/>
      <c r="V26" s="23"/>
      <c r="W26" s="21"/>
    </row>
    <row r="27" spans="1:23" x14ac:dyDescent="0.2">
      <c r="A27" s="2" t="s">
        <v>17</v>
      </c>
      <c r="B27" s="2">
        <v>0</v>
      </c>
      <c r="C27" s="11">
        <f t="shared" si="0"/>
        <v>0</v>
      </c>
      <c r="D27" s="2">
        <v>1</v>
      </c>
      <c r="E27" s="11">
        <f t="shared" si="1"/>
        <v>5.5555555555555552E-2</v>
      </c>
      <c r="F27" s="2">
        <v>0</v>
      </c>
      <c r="G27" s="11">
        <f t="shared" si="2"/>
        <v>0</v>
      </c>
      <c r="H27" s="2">
        <v>0</v>
      </c>
      <c r="I27" s="2">
        <f t="shared" si="3"/>
        <v>0</v>
      </c>
      <c r="J27" s="2">
        <v>1</v>
      </c>
      <c r="K27" s="12">
        <f t="shared" si="4"/>
        <v>0.6020599913279624</v>
      </c>
      <c r="L27" s="13">
        <f t="shared" si="5"/>
        <v>0</v>
      </c>
      <c r="M27" s="13">
        <f t="shared" si="6"/>
        <v>0</v>
      </c>
      <c r="N27" s="13">
        <f t="shared" si="7"/>
        <v>3.3447777295997912E-2</v>
      </c>
      <c r="O27" s="13">
        <f t="shared" si="8"/>
        <v>1.1187538060426735E-3</v>
      </c>
      <c r="P27" s="13">
        <f t="shared" si="9"/>
        <v>0</v>
      </c>
      <c r="Q27" s="13">
        <f t="shared" si="10"/>
        <v>0</v>
      </c>
      <c r="R27" s="13">
        <f t="shared" si="11"/>
        <v>0</v>
      </c>
      <c r="S27" s="2">
        <f t="shared" si="12"/>
        <v>0</v>
      </c>
      <c r="T27" s="23"/>
      <c r="U27" s="23"/>
      <c r="V27" s="23"/>
      <c r="W27" s="21"/>
    </row>
    <row r="28" spans="1:23" x14ac:dyDescent="0.2">
      <c r="A28" s="2" t="s">
        <v>18</v>
      </c>
      <c r="B28" s="2">
        <v>0</v>
      </c>
      <c r="C28" s="11">
        <f t="shared" si="0"/>
        <v>0</v>
      </c>
      <c r="D28" s="2">
        <v>1</v>
      </c>
      <c r="E28" s="11">
        <f t="shared" si="1"/>
        <v>5.5555555555555552E-2</v>
      </c>
      <c r="F28" s="2">
        <v>0</v>
      </c>
      <c r="G28" s="11">
        <f t="shared" si="2"/>
        <v>0</v>
      </c>
      <c r="H28" s="2">
        <v>0</v>
      </c>
      <c r="I28" s="2">
        <f t="shared" si="3"/>
        <v>0</v>
      </c>
      <c r="J28" s="2">
        <v>1</v>
      </c>
      <c r="K28" s="12">
        <f t="shared" si="4"/>
        <v>0.6020599913279624</v>
      </c>
      <c r="L28" s="13">
        <f t="shared" si="5"/>
        <v>0</v>
      </c>
      <c r="M28" s="13">
        <f t="shared" si="6"/>
        <v>0</v>
      </c>
      <c r="N28" s="13">
        <f t="shared" si="7"/>
        <v>3.3447777295997912E-2</v>
      </c>
      <c r="O28" s="13">
        <f t="shared" si="8"/>
        <v>1.1187538060426735E-3</v>
      </c>
      <c r="P28" s="13">
        <f t="shared" si="9"/>
        <v>0</v>
      </c>
      <c r="Q28" s="13">
        <f t="shared" si="10"/>
        <v>0</v>
      </c>
      <c r="R28" s="13">
        <f t="shared" si="11"/>
        <v>0</v>
      </c>
      <c r="S28" s="2">
        <f t="shared" si="12"/>
        <v>0</v>
      </c>
      <c r="T28" s="23"/>
      <c r="U28" s="23"/>
      <c r="V28" s="23"/>
      <c r="W28" s="21"/>
    </row>
    <row r="29" spans="1:23" x14ac:dyDescent="0.2">
      <c r="A29" s="2" t="s">
        <v>30</v>
      </c>
      <c r="B29" s="2">
        <v>0</v>
      </c>
      <c r="C29" s="11">
        <f t="shared" si="0"/>
        <v>0</v>
      </c>
      <c r="D29" s="2">
        <v>3</v>
      </c>
      <c r="E29" s="11">
        <f t="shared" si="1"/>
        <v>0.16666666666666666</v>
      </c>
      <c r="F29" s="2">
        <v>0</v>
      </c>
      <c r="G29" s="11">
        <f t="shared" si="2"/>
        <v>0</v>
      </c>
      <c r="H29" s="2">
        <v>0</v>
      </c>
      <c r="I29" s="2">
        <f t="shared" si="3"/>
        <v>0</v>
      </c>
      <c r="J29" s="2">
        <v>1</v>
      </c>
      <c r="K29" s="12">
        <f t="shared" si="4"/>
        <v>0.6020599913279624</v>
      </c>
      <c r="L29" s="13">
        <f t="shared" si="5"/>
        <v>0</v>
      </c>
      <c r="M29" s="13">
        <f t="shared" si="6"/>
        <v>0</v>
      </c>
      <c r="N29" s="13">
        <f t="shared" si="7"/>
        <v>0.10034333188799373</v>
      </c>
      <c r="O29" s="13">
        <f t="shared" si="8"/>
        <v>1.006878425438406E-2</v>
      </c>
      <c r="P29" s="13">
        <f t="shared" si="9"/>
        <v>0</v>
      </c>
      <c r="Q29" s="13">
        <f t="shared" si="10"/>
        <v>0</v>
      </c>
      <c r="R29" s="13">
        <f t="shared" si="11"/>
        <v>0</v>
      </c>
      <c r="S29" s="2">
        <f t="shared" si="12"/>
        <v>0</v>
      </c>
      <c r="T29" s="23"/>
      <c r="U29" s="23"/>
      <c r="V29" s="23"/>
      <c r="W29" s="21"/>
    </row>
    <row r="30" spans="1:23" x14ac:dyDescent="0.2">
      <c r="A30" s="2" t="s">
        <v>19</v>
      </c>
      <c r="B30" s="2">
        <v>0</v>
      </c>
      <c r="C30" s="11">
        <f t="shared" si="0"/>
        <v>0</v>
      </c>
      <c r="D30" s="2">
        <v>1</v>
      </c>
      <c r="E30" s="11">
        <f t="shared" si="1"/>
        <v>5.5555555555555552E-2</v>
      </c>
      <c r="F30" s="2">
        <v>0</v>
      </c>
      <c r="G30" s="11">
        <f t="shared" si="2"/>
        <v>0</v>
      </c>
      <c r="H30" s="2">
        <v>0</v>
      </c>
      <c r="I30" s="2">
        <f t="shared" si="3"/>
        <v>0</v>
      </c>
      <c r="J30" s="2">
        <v>1</v>
      </c>
      <c r="K30" s="12">
        <f t="shared" si="4"/>
        <v>0.6020599913279624</v>
      </c>
      <c r="L30" s="13">
        <f t="shared" si="5"/>
        <v>0</v>
      </c>
      <c r="M30" s="13">
        <f t="shared" si="6"/>
        <v>0</v>
      </c>
      <c r="N30" s="13">
        <f t="shared" si="7"/>
        <v>3.3447777295997912E-2</v>
      </c>
      <c r="O30" s="13">
        <f t="shared" si="8"/>
        <v>1.1187538060426735E-3</v>
      </c>
      <c r="P30" s="13">
        <f t="shared" si="9"/>
        <v>0</v>
      </c>
      <c r="Q30" s="13">
        <f t="shared" si="10"/>
        <v>0</v>
      </c>
      <c r="R30" s="13">
        <f t="shared" si="11"/>
        <v>0</v>
      </c>
      <c r="S30" s="2">
        <f t="shared" si="12"/>
        <v>0</v>
      </c>
      <c r="T30" s="23"/>
      <c r="U30" s="23"/>
      <c r="V30" s="23"/>
      <c r="W30" s="21"/>
    </row>
    <row r="31" spans="1:23" x14ac:dyDescent="0.2">
      <c r="A31" s="2" t="s">
        <v>20</v>
      </c>
      <c r="B31" s="2">
        <v>0</v>
      </c>
      <c r="C31" s="11">
        <f t="shared" si="0"/>
        <v>0</v>
      </c>
      <c r="D31" s="2">
        <v>1</v>
      </c>
      <c r="E31" s="11">
        <f t="shared" si="1"/>
        <v>5.5555555555555552E-2</v>
      </c>
      <c r="F31" s="2">
        <v>0</v>
      </c>
      <c r="G31" s="11">
        <f t="shared" si="2"/>
        <v>0</v>
      </c>
      <c r="H31" s="2">
        <v>0</v>
      </c>
      <c r="I31" s="2">
        <f t="shared" si="3"/>
        <v>0</v>
      </c>
      <c r="J31" s="2">
        <v>1</v>
      </c>
      <c r="K31" s="12">
        <f t="shared" si="4"/>
        <v>0.6020599913279624</v>
      </c>
      <c r="L31" s="13">
        <f t="shared" si="5"/>
        <v>0</v>
      </c>
      <c r="M31" s="13">
        <f t="shared" si="6"/>
        <v>0</v>
      </c>
      <c r="N31" s="13">
        <f t="shared" si="7"/>
        <v>3.3447777295997912E-2</v>
      </c>
      <c r="O31" s="13">
        <f t="shared" si="8"/>
        <v>1.1187538060426735E-3</v>
      </c>
      <c r="P31" s="13">
        <f t="shared" si="9"/>
        <v>0</v>
      </c>
      <c r="Q31" s="13">
        <f t="shared" si="10"/>
        <v>0</v>
      </c>
      <c r="R31" s="13">
        <f t="shared" si="11"/>
        <v>0</v>
      </c>
      <c r="S31" s="2">
        <f t="shared" si="12"/>
        <v>0</v>
      </c>
      <c r="T31" s="23"/>
      <c r="U31" s="23"/>
      <c r="V31" s="23"/>
      <c r="W31" s="21"/>
    </row>
    <row r="32" spans="1:23" x14ac:dyDescent="0.2">
      <c r="A32" s="2" t="s">
        <v>21</v>
      </c>
      <c r="B32" s="2">
        <v>0</v>
      </c>
      <c r="C32" s="11">
        <f t="shared" si="0"/>
        <v>0</v>
      </c>
      <c r="D32" s="2">
        <v>1</v>
      </c>
      <c r="E32" s="11">
        <f t="shared" si="1"/>
        <v>5.5555555555555552E-2</v>
      </c>
      <c r="F32" s="2">
        <v>0</v>
      </c>
      <c r="G32" s="11">
        <f t="shared" si="2"/>
        <v>0</v>
      </c>
      <c r="H32" s="2">
        <v>0</v>
      </c>
      <c r="I32" s="2">
        <f t="shared" si="3"/>
        <v>0</v>
      </c>
      <c r="J32" s="2">
        <v>1</v>
      </c>
      <c r="K32" s="12">
        <f t="shared" si="4"/>
        <v>0.6020599913279624</v>
      </c>
      <c r="L32" s="13">
        <f t="shared" si="5"/>
        <v>0</v>
      </c>
      <c r="M32" s="13">
        <f t="shared" si="6"/>
        <v>0</v>
      </c>
      <c r="N32" s="13">
        <f t="shared" si="7"/>
        <v>3.3447777295997912E-2</v>
      </c>
      <c r="O32" s="13">
        <f t="shared" si="8"/>
        <v>1.1187538060426735E-3</v>
      </c>
      <c r="P32" s="13">
        <f t="shared" si="9"/>
        <v>0</v>
      </c>
      <c r="Q32" s="13">
        <f t="shared" si="10"/>
        <v>0</v>
      </c>
      <c r="R32" s="13">
        <f t="shared" si="11"/>
        <v>0</v>
      </c>
      <c r="S32" s="2">
        <f t="shared" si="12"/>
        <v>0</v>
      </c>
      <c r="T32" s="23"/>
      <c r="U32" s="23"/>
      <c r="V32" s="23"/>
      <c r="W32" s="21"/>
    </row>
    <row r="33" spans="1:23" x14ac:dyDescent="0.2">
      <c r="A33" s="2" t="s">
        <v>22</v>
      </c>
      <c r="B33" s="2">
        <v>0</v>
      </c>
      <c r="C33" s="11">
        <f t="shared" si="0"/>
        <v>0</v>
      </c>
      <c r="D33" s="2">
        <v>1</v>
      </c>
      <c r="E33" s="11">
        <f t="shared" si="1"/>
        <v>5.5555555555555552E-2</v>
      </c>
      <c r="F33" s="2">
        <v>0</v>
      </c>
      <c r="G33" s="11">
        <f t="shared" si="2"/>
        <v>0</v>
      </c>
      <c r="H33" s="2">
        <v>0</v>
      </c>
      <c r="I33" s="2">
        <f t="shared" si="3"/>
        <v>0</v>
      </c>
      <c r="J33" s="2">
        <v>1</v>
      </c>
      <c r="K33" s="12">
        <f t="shared" si="4"/>
        <v>0.6020599913279624</v>
      </c>
      <c r="L33" s="13">
        <f t="shared" si="5"/>
        <v>0</v>
      </c>
      <c r="M33" s="13">
        <f t="shared" si="6"/>
        <v>0</v>
      </c>
      <c r="N33" s="13">
        <f t="shared" si="7"/>
        <v>3.3447777295997912E-2</v>
      </c>
      <c r="O33" s="13">
        <f t="shared" si="8"/>
        <v>1.1187538060426735E-3</v>
      </c>
      <c r="P33" s="13">
        <f t="shared" si="9"/>
        <v>0</v>
      </c>
      <c r="Q33" s="13">
        <f t="shared" si="10"/>
        <v>0</v>
      </c>
      <c r="R33" s="13">
        <f t="shared" si="11"/>
        <v>0</v>
      </c>
      <c r="S33" s="2">
        <f t="shared" si="12"/>
        <v>0</v>
      </c>
      <c r="T33" s="23"/>
      <c r="U33" s="23"/>
      <c r="V33" s="23"/>
      <c r="W33" s="21"/>
    </row>
    <row r="34" spans="1:23" x14ac:dyDescent="0.2">
      <c r="A34" s="2" t="s">
        <v>23</v>
      </c>
      <c r="B34" s="2">
        <v>0</v>
      </c>
      <c r="C34" s="11">
        <f t="shared" si="0"/>
        <v>0</v>
      </c>
      <c r="D34" s="2">
        <v>0</v>
      </c>
      <c r="E34" s="11">
        <f t="shared" si="1"/>
        <v>0</v>
      </c>
      <c r="F34" s="2">
        <v>2</v>
      </c>
      <c r="G34" s="11">
        <f t="shared" si="2"/>
        <v>0.2857142857142857</v>
      </c>
      <c r="H34" s="2">
        <v>0</v>
      </c>
      <c r="I34" s="2">
        <f t="shared" si="3"/>
        <v>0</v>
      </c>
      <c r="J34" s="2">
        <v>1</v>
      </c>
      <c r="K34" s="12">
        <f t="shared" si="4"/>
        <v>0.6020599913279624</v>
      </c>
      <c r="L34" s="13">
        <f t="shared" si="5"/>
        <v>0</v>
      </c>
      <c r="M34" s="13">
        <f t="shared" si="6"/>
        <v>0</v>
      </c>
      <c r="N34" s="13">
        <f t="shared" si="7"/>
        <v>0</v>
      </c>
      <c r="O34" s="13">
        <f t="shared" si="8"/>
        <v>0</v>
      </c>
      <c r="P34" s="13">
        <f t="shared" si="9"/>
        <v>0.17201714037941782</v>
      </c>
      <c r="Q34" s="13">
        <f t="shared" si="10"/>
        <v>2.9589896584312336E-2</v>
      </c>
      <c r="R34" s="13">
        <f t="shared" si="11"/>
        <v>0</v>
      </c>
      <c r="S34" s="2">
        <f t="shared" si="12"/>
        <v>0</v>
      </c>
      <c r="T34" s="23"/>
      <c r="U34" s="23"/>
      <c r="V34" s="23"/>
      <c r="W34" s="21"/>
    </row>
    <row r="35" spans="1:23" x14ac:dyDescent="0.2">
      <c r="A35" s="2" t="s">
        <v>24</v>
      </c>
      <c r="B35" s="2">
        <v>0</v>
      </c>
      <c r="C35" s="11">
        <f t="shared" si="0"/>
        <v>0</v>
      </c>
      <c r="D35" s="2">
        <v>0</v>
      </c>
      <c r="E35" s="11">
        <f t="shared" si="1"/>
        <v>0</v>
      </c>
      <c r="F35" s="2">
        <v>1</v>
      </c>
      <c r="G35" s="11">
        <f t="shared" si="2"/>
        <v>0.14285714285714285</v>
      </c>
      <c r="H35" s="2">
        <v>0</v>
      </c>
      <c r="I35" s="2">
        <f t="shared" si="3"/>
        <v>0</v>
      </c>
      <c r="J35" s="2">
        <v>1</v>
      </c>
      <c r="K35" s="12">
        <f t="shared" si="4"/>
        <v>0.6020599913279624</v>
      </c>
      <c r="L35" s="13">
        <f t="shared" si="5"/>
        <v>0</v>
      </c>
      <c r="M35" s="13">
        <f t="shared" si="6"/>
        <v>0</v>
      </c>
      <c r="N35" s="13">
        <f t="shared" si="7"/>
        <v>0</v>
      </c>
      <c r="O35" s="13">
        <f t="shared" si="8"/>
        <v>0</v>
      </c>
      <c r="P35" s="13">
        <f t="shared" si="9"/>
        <v>8.6008570189708908E-2</v>
      </c>
      <c r="Q35" s="13">
        <f t="shared" si="10"/>
        <v>7.3974741460780839E-3</v>
      </c>
      <c r="R35" s="13">
        <f t="shared" si="11"/>
        <v>0</v>
      </c>
      <c r="S35" s="2">
        <f t="shared" si="12"/>
        <v>0</v>
      </c>
      <c r="T35" s="23"/>
      <c r="U35" s="23"/>
      <c r="V35" s="23"/>
      <c r="W35" s="21"/>
    </row>
    <row r="36" spans="1:23" x14ac:dyDescent="0.2">
      <c r="A36" s="2" t="s">
        <v>25</v>
      </c>
      <c r="B36" s="2">
        <v>0</v>
      </c>
      <c r="C36" s="11">
        <f t="shared" si="0"/>
        <v>0</v>
      </c>
      <c r="D36" s="2">
        <v>0</v>
      </c>
      <c r="E36" s="11">
        <f t="shared" si="1"/>
        <v>0</v>
      </c>
      <c r="F36" s="2">
        <v>1</v>
      </c>
      <c r="G36" s="11">
        <f t="shared" si="2"/>
        <v>0.14285714285714285</v>
      </c>
      <c r="H36" s="2">
        <v>0</v>
      </c>
      <c r="I36" s="2">
        <f t="shared" si="3"/>
        <v>0</v>
      </c>
      <c r="J36" s="2">
        <v>1</v>
      </c>
      <c r="K36" s="12">
        <f t="shared" si="4"/>
        <v>0.6020599913279624</v>
      </c>
      <c r="L36" s="13">
        <f t="shared" si="5"/>
        <v>0</v>
      </c>
      <c r="M36" s="13">
        <f t="shared" si="6"/>
        <v>0</v>
      </c>
      <c r="N36" s="13">
        <f t="shared" si="7"/>
        <v>0</v>
      </c>
      <c r="O36" s="13">
        <f t="shared" si="8"/>
        <v>0</v>
      </c>
      <c r="P36" s="13">
        <f t="shared" si="9"/>
        <v>8.6008570189708908E-2</v>
      </c>
      <c r="Q36" s="13">
        <f t="shared" si="10"/>
        <v>7.3974741460780839E-3</v>
      </c>
      <c r="R36" s="13">
        <f t="shared" si="11"/>
        <v>0</v>
      </c>
      <c r="S36" s="2">
        <f t="shared" si="12"/>
        <v>0</v>
      </c>
      <c r="T36" s="23"/>
      <c r="U36" s="23"/>
      <c r="V36" s="23"/>
      <c r="W36" s="21"/>
    </row>
    <row r="37" spans="1:23" x14ac:dyDescent="0.2">
      <c r="A37" s="2" t="s">
        <v>26</v>
      </c>
      <c r="B37" s="2">
        <v>0</v>
      </c>
      <c r="C37" s="11">
        <f t="shared" si="0"/>
        <v>0</v>
      </c>
      <c r="D37" s="2">
        <v>0</v>
      </c>
      <c r="E37" s="11">
        <f t="shared" si="1"/>
        <v>0</v>
      </c>
      <c r="F37" s="2">
        <v>1</v>
      </c>
      <c r="G37" s="11">
        <f t="shared" si="2"/>
        <v>0.14285714285714285</v>
      </c>
      <c r="H37" s="2">
        <v>0</v>
      </c>
      <c r="I37" s="2">
        <f t="shared" si="3"/>
        <v>0</v>
      </c>
      <c r="J37" s="2">
        <v>1</v>
      </c>
      <c r="K37" s="12">
        <f t="shared" si="4"/>
        <v>0.6020599913279624</v>
      </c>
      <c r="L37" s="13">
        <f t="shared" si="5"/>
        <v>0</v>
      </c>
      <c r="M37" s="13">
        <f t="shared" si="6"/>
        <v>0</v>
      </c>
      <c r="N37" s="13">
        <f t="shared" si="7"/>
        <v>0</v>
      </c>
      <c r="O37" s="13">
        <f t="shared" si="8"/>
        <v>0</v>
      </c>
      <c r="P37" s="13">
        <f t="shared" si="9"/>
        <v>8.6008570189708908E-2</v>
      </c>
      <c r="Q37" s="13">
        <f t="shared" si="10"/>
        <v>7.3974741460780839E-3</v>
      </c>
      <c r="R37" s="13">
        <f t="shared" si="11"/>
        <v>0</v>
      </c>
      <c r="S37" s="2">
        <f t="shared" si="12"/>
        <v>0</v>
      </c>
      <c r="T37" s="23"/>
      <c r="U37" s="23"/>
      <c r="V37" s="23"/>
      <c r="W37" s="22"/>
    </row>
    <row r="38" spans="1:23" x14ac:dyDescent="0.2">
      <c r="L38" s="6">
        <f>M38</f>
        <v>1.142945180385178E-2</v>
      </c>
      <c r="M38" s="2">
        <f xml:space="preserve"> SQRT(SUM(M10:M37))/13</f>
        <v>1.142945180385178E-2</v>
      </c>
      <c r="N38" s="6">
        <f>O38</f>
        <v>8.5745993729069055E-3</v>
      </c>
      <c r="O38" s="2">
        <f>SQRT(SUM(O10:O37))/18</f>
        <v>8.5745993729069055E-3</v>
      </c>
      <c r="P38" s="6">
        <f>Q38</f>
        <v>3.3649167165478534E-2</v>
      </c>
      <c r="Q38" s="2">
        <f>SQRT(SUM(Q10:Q37))/7</f>
        <v>3.3649167165478534E-2</v>
      </c>
      <c r="R38" s="6">
        <f>S38</f>
        <v>8.1481879195137108E-2</v>
      </c>
      <c r="S38" s="2">
        <f>SQRT(SUM(S10:S37))/2</f>
        <v>8.1481879195137108E-2</v>
      </c>
    </row>
    <row r="39" spans="1:23" x14ac:dyDescent="0.2">
      <c r="L39" s="6" t="s">
        <v>68</v>
      </c>
      <c r="M39" s="6"/>
      <c r="N39" s="6" t="s">
        <v>69</v>
      </c>
      <c r="O39" s="6"/>
      <c r="P39" s="6" t="s">
        <v>70</v>
      </c>
      <c r="Q39" s="6"/>
      <c r="R39" s="6" t="s">
        <v>71</v>
      </c>
    </row>
  </sheetData>
  <mergeCells count="15">
    <mergeCell ref="A6:W6"/>
    <mergeCell ref="W9:W37"/>
    <mergeCell ref="T10:T37"/>
    <mergeCell ref="U10:U37"/>
    <mergeCell ref="V10:V37"/>
    <mergeCell ref="B7:I7"/>
    <mergeCell ref="J7:K7"/>
    <mergeCell ref="L7:R7"/>
    <mergeCell ref="T7:V7"/>
    <mergeCell ref="A8:A9"/>
    <mergeCell ref="A1:W1"/>
    <mergeCell ref="A2:W2"/>
    <mergeCell ref="A3:W3"/>
    <mergeCell ref="A4:W4"/>
    <mergeCell ref="A5:W5"/>
  </mergeCells>
  <phoneticPr fontId="3" type="noConversion"/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Apurwa Agrawal</dc:creator>
  <cp:lastModifiedBy>Apurwa Agrawal</cp:lastModifiedBy>
  <cp:lastPrinted>2023-07-16T13:28:49Z</cp:lastPrinted>
  <dcterms:created xsi:type="dcterms:W3CDTF">2023-07-16T12:03:34Z</dcterms:created>
  <dcterms:modified xsi:type="dcterms:W3CDTF">2023-07-16T13:39:36Z</dcterms:modified>
</cp:coreProperties>
</file>