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xw161530\Desktop\"/>
    </mc:Choice>
  </mc:AlternateContent>
  <bookViews>
    <workbookView xWindow="0" yWindow="0" windowWidth="28740" windowHeight="10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H4" i="1"/>
  <c r="N4" i="1" s="1"/>
  <c r="E16" i="1" s="1"/>
  <c r="F16" i="1" s="1"/>
  <c r="H2" i="1"/>
  <c r="E12" i="1" s="1"/>
  <c r="F12" i="1" s="1"/>
  <c r="C22" i="1" l="1"/>
  <c r="K2" i="1"/>
  <c r="N2" i="1"/>
  <c r="E15" i="1" s="1"/>
  <c r="F15" i="1" s="1"/>
  <c r="E13" i="1"/>
  <c r="F13" i="1" s="1"/>
  <c r="K4" i="1"/>
  <c r="E17" i="1" s="1"/>
  <c r="F17" i="1" s="1"/>
  <c r="Q2" i="1" l="1"/>
  <c r="R2" i="1" s="1"/>
  <c r="E14" i="1"/>
  <c r="F14" i="1" l="1"/>
  <c r="C21" i="1"/>
</calcChain>
</file>

<file path=xl/sharedStrings.xml><?xml version="1.0" encoding="utf-8"?>
<sst xmlns="http://schemas.openxmlformats.org/spreadsheetml/2006/main" count="26" uniqueCount="18">
  <si>
    <t>Total N</t>
  </si>
  <si>
    <t>Prevalence</t>
  </si>
  <si>
    <t>Accuracy</t>
  </si>
  <si>
    <t>False-Positive Rate</t>
  </si>
  <si>
    <t>Total Positive</t>
  </si>
  <si>
    <t>Total Negative</t>
  </si>
  <si>
    <t>False Negative</t>
  </si>
  <si>
    <t>True Negative</t>
  </si>
  <si>
    <t>False Positive</t>
  </si>
  <si>
    <t>X</t>
  </si>
  <si>
    <t>Y</t>
  </si>
  <si>
    <t>Name</t>
  </si>
  <si>
    <t>Size</t>
  </si>
  <si>
    <t>Captured</t>
  </si>
  <si>
    <t>Transform</t>
  </si>
  <si>
    <t>Pie Graph</t>
  </si>
  <si>
    <t>True Positive</t>
  </si>
  <si>
    <t>Positive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</si>
</sst>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Chart</a:t>
            </a:r>
          </a:p>
        </c:rich>
      </c:tx>
      <c:layout>
        <c:manualLayout>
          <c:xMode val="edge"/>
          <c:yMode val="edge"/>
          <c:x val="0.11596908136027033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Y</c:v>
                </c:pt>
              </c:strCache>
            </c:strRef>
          </c:tx>
          <c:spPr>
            <a:noFill/>
            <a:ln w="15875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6699"/>
              </a:solidFill>
              <a:ln w="158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CE-4D45-896F-3531D4476AE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CE-4D45-896F-3531D4476AE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20B901A-C2AB-465B-9A6D-87B7D20B30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92C9885-E16A-4CB0-8867-04C56880FCF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CE-4D45-896F-3531D4476AE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A0C9AAC-22E2-4400-A103-5F64EB9E01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6F9EE37-313E-4877-B5AC-C1D4AD24D427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CE-4D45-896F-3531D4476AE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B71047B-AF9E-41EE-B03B-04BD05BEA0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43BF08-2E7B-4C32-94EF-23B796F2A525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CCE-4D45-896F-3531D4476AE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47189A3-1338-4C72-B945-1ABEEE1A7D0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6A789D6-8396-43E4-A324-CC320FC668B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CE-4D45-896F-3531D4476AE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9CEA680-2A68-4695-9910-4B4535EE6E9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83CEB12-D2FC-4CDC-BA5D-429EAC57455D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CE-4D45-896F-3531D4476AE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23FB1E0-9036-417D-B0D9-50BA93A8B19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282694C-2081-414A-9D57-B2077220AF9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CE-4D45-896F-3531D4476AE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B2C4A6-4A7E-4987-A35C-7A6465A4706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C0345DB-9E16-4066-A9BF-B2856D96A0EC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1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CE-4D45-896F-3531D4476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Sheet1!$C$11:$C$17</c:f>
              <c:numCache>
                <c:formatCode>General</c:formatCode>
                <c:ptCount val="7"/>
                <c:pt idx="0">
                  <c:v>3.5</c:v>
                </c:pt>
                <c:pt idx="1">
                  <c:v>2.5</c:v>
                </c:pt>
                <c:pt idx="2">
                  <c:v>4.5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bubbleSize>
            <c:numRef>
              <c:f>Sheet1!$E$11:$E$17</c:f>
              <c:numCache>
                <c:formatCode>General</c:formatCode>
                <c:ptCount val="7"/>
                <c:pt idx="0">
                  <c:v>1000</c:v>
                </c:pt>
                <c:pt idx="1">
                  <c:v>50</c:v>
                </c:pt>
                <c:pt idx="2">
                  <c:v>950</c:v>
                </c:pt>
                <c:pt idx="3">
                  <c:v>40</c:v>
                </c:pt>
                <c:pt idx="4">
                  <c:v>9.9999999999999982</c:v>
                </c:pt>
                <c:pt idx="5">
                  <c:v>95</c:v>
                </c:pt>
                <c:pt idx="6">
                  <c:v>855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Sheet1!$B$11:$B$17</c15:f>
                <c15:dlblRangeCache>
                  <c:ptCount val="7"/>
                  <c:pt idx="0">
                    <c:v>Total N</c:v>
                  </c:pt>
                  <c:pt idx="1">
                    <c:v>Total Positive</c:v>
                  </c:pt>
                  <c:pt idx="2">
                    <c:v>Total Negative</c:v>
                  </c:pt>
                  <c:pt idx="3">
                    <c:v>Captured</c:v>
                  </c:pt>
                  <c:pt idx="4">
                    <c:v>False Negative</c:v>
                  </c:pt>
                  <c:pt idx="5">
                    <c:v>False Positive</c:v>
                  </c:pt>
                  <c:pt idx="6">
                    <c:v>True Negative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CE-4D45-896F-3531D447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31158608"/>
        <c:axId val="1931160272"/>
      </c:bubbleChart>
      <c:valAx>
        <c:axId val="1931158608"/>
        <c:scaling>
          <c:orientation val="minMax"/>
          <c:min val="1"/>
        </c:scaling>
        <c:delete val="1"/>
        <c:axPos val="b"/>
        <c:numFmt formatCode="General" sourceLinked="1"/>
        <c:majorTickMark val="out"/>
        <c:minorTickMark val="none"/>
        <c:tickLblPos val="nextTo"/>
        <c:crossAx val="1931160272"/>
        <c:crosses val="autoZero"/>
        <c:crossBetween val="midCat"/>
      </c:valAx>
      <c:valAx>
        <c:axId val="193116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8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Sheet1!$R$2</c:f>
          <c:strCache>
            <c:ptCount val="1"/>
            <c:pt idx="0">
              <c:v>Positive Predictive Value = 0.296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6E-4AA9-974A-C73B21C82AD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E-4AA9-974A-C73B21C82ADF}"/>
              </c:ext>
            </c:extLst>
          </c:dPt>
          <c:dLbls>
            <c:dLbl>
              <c:idx val="0"/>
              <c:layout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56E-4AA9-974A-C73B21C82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Sheet1!$B$21:$B$22</c:f>
              <c:strCache>
                <c:ptCount val="2"/>
                <c:pt idx="0">
                  <c:v>True Positive</c:v>
                </c:pt>
                <c:pt idx="1">
                  <c:v>False Positive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40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AA9-974A-C73B21C82A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133350</xdr:rowOff>
    </xdr:from>
    <xdr:to>
      <xdr:col>9</xdr:col>
      <xdr:colOff>552449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728661</xdr:colOff>
      <xdr:row>5</xdr:row>
      <xdr:rowOff>133349</xdr:rowOff>
    </xdr:from>
    <xdr:to>
      <xdr:col>16</xdr:col>
      <xdr:colOff>533399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12</xdr:row>
      <xdr:rowOff>19050</xdr:rowOff>
    </xdr:from>
    <xdr:to>
      <xdr:col>6</xdr:col>
      <xdr:colOff>133350</xdr:colOff>
      <xdr:row>14</xdr:row>
      <xdr:rowOff>38100</xdr:rowOff>
    </xdr:to>
    <xdr:cxnSp macro="">
      <xdr:nvCxnSpPr>
        <xdr:cNvPr id="8" name="Straight Arrow Connector 7"/>
        <xdr:cNvCxnSpPr/>
      </xdr:nvCxnSpPr>
      <xdr:spPr>
        <a:xfrm>
          <a:off x="4295775" y="2305050"/>
          <a:ext cx="428625" cy="4000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12</xdr:row>
      <xdr:rowOff>9525</xdr:rowOff>
    </xdr:from>
    <xdr:to>
      <xdr:col>4</xdr:col>
      <xdr:colOff>104775</xdr:colOff>
      <xdr:row>14</xdr:row>
      <xdr:rowOff>0</xdr:rowOff>
    </xdr:to>
    <xdr:cxnSp macro="">
      <xdr:nvCxnSpPr>
        <xdr:cNvPr id="12" name="Straight Arrow Connector 11"/>
        <xdr:cNvCxnSpPr/>
      </xdr:nvCxnSpPr>
      <xdr:spPr>
        <a:xfrm flipH="1">
          <a:off x="3086100" y="2295525"/>
          <a:ext cx="390525" cy="3714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17</xdr:row>
      <xdr:rowOff>180975</xdr:rowOff>
    </xdr:from>
    <xdr:to>
      <xdr:col>6</xdr:col>
      <xdr:colOff>323850</xdr:colOff>
      <xdr:row>19</xdr:row>
      <xdr:rowOff>152400</xdr:rowOff>
    </xdr:to>
    <xdr:cxnSp macro="">
      <xdr:nvCxnSpPr>
        <xdr:cNvPr id="14" name="Straight Arrow Connector 13"/>
        <xdr:cNvCxnSpPr/>
      </xdr:nvCxnSpPr>
      <xdr:spPr>
        <a:xfrm flipH="1">
          <a:off x="4686300" y="3419475"/>
          <a:ext cx="228600" cy="3524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0.32772</cdr:x>
      <cdr:y>0.58941</cdr:y>
    </cdr:from>
    <cdr:to>
      <cdr:x>0.37781</cdr:x>
      <cdr:y>0.71094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222500" y="2155825"/>
          <a:ext cx="339725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0.23876</cdr:x>
      <cdr:y>0.59722</cdr:y>
    </cdr:from>
    <cdr:to>
      <cdr:x>0.28699</cdr:x>
      <cdr:y>0.71354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1619250" y="2184400"/>
          <a:ext cx="327025" cy="425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0.73221</cdr:x>
      <cdr:y>0.63368</cdr:y>
    </cdr:from>
    <cdr:to>
      <cdr:x>0.76685</cdr:x>
      <cdr:y>0.71094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4965700" y="2317750"/>
          <a:ext cx="234950" cy="2825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tabSelected="1" workbookViewId="0">
      <selection activeCell="I32" sqref="I32"/>
    </sheetView>
  </sheetViews>
  <sheetFormatPr defaultRowHeight="15" x14ac:dyDescent="0.25"/>
  <cols>
    <col min="2" max="2" width="14.140625" bestFit="1" customWidth="1"/>
    <col min="3" max="3" width="18.140625" bestFit="1" customWidth="1"/>
    <col min="7" max="7" width="14" bestFit="1" customWidth="1"/>
    <col min="10" max="10" width="13.5703125" bestFit="1" customWidth="1"/>
    <col min="13" max="13" width="14.140625" bestFit="1" customWidth="1"/>
    <col min="16" max="16" width="23.5703125" bestFit="1" customWidth="1"/>
    <col min="18" max="18" width="30.28515625" hidden="1" customWidth="1"/>
  </cols>
  <sheetData>
    <row r="2" spans="2:18" x14ac:dyDescent="0.25">
      <c r="C2" s="1" t="s">
        <v>0</v>
      </c>
      <c r="D2" s="2">
        <v>1000</v>
      </c>
      <c r="G2" t="s">
        <v>4</v>
      </c>
      <c r="H2">
        <f>D2*D3</f>
        <v>50</v>
      </c>
      <c r="J2" t="s">
        <v>13</v>
      </c>
      <c r="K2">
        <f>H2*D4</f>
        <v>40</v>
      </c>
      <c r="M2" t="s">
        <v>6</v>
      </c>
      <c r="N2">
        <f>H2*(1-D4)</f>
        <v>9.9999999999999982</v>
      </c>
      <c r="P2" t="s">
        <v>17</v>
      </c>
      <c r="Q2">
        <f>K2/(K2+N4)</f>
        <v>0.29629629629629628</v>
      </c>
      <c r="R2" t="str">
        <f>CONCATENATE(P2," = ",ROUND(Q2,3))</f>
        <v>Positive Predictive Value = 0.296</v>
      </c>
    </row>
    <row r="3" spans="2:18" x14ac:dyDescent="0.25">
      <c r="C3" s="1" t="s">
        <v>1</v>
      </c>
      <c r="D3" s="2">
        <v>0.05</v>
      </c>
    </row>
    <row r="4" spans="2:18" x14ac:dyDescent="0.25">
      <c r="C4" s="1" t="s">
        <v>2</v>
      </c>
      <c r="D4" s="2">
        <v>0.8</v>
      </c>
      <c r="G4" t="s">
        <v>5</v>
      </c>
      <c r="H4">
        <f>D2*(1-D3)</f>
        <v>950</v>
      </c>
      <c r="J4" t="s">
        <v>7</v>
      </c>
      <c r="K4">
        <f>H4*(1-D5)</f>
        <v>855</v>
      </c>
      <c r="M4" t="s">
        <v>8</v>
      </c>
      <c r="N4">
        <f>H4*D5</f>
        <v>95</v>
      </c>
    </row>
    <row r="5" spans="2:18" x14ac:dyDescent="0.25">
      <c r="C5" s="1" t="s">
        <v>3</v>
      </c>
      <c r="D5" s="2">
        <v>0.1</v>
      </c>
    </row>
    <row r="10" spans="2:18" x14ac:dyDescent="0.25">
      <c r="B10" t="s">
        <v>11</v>
      </c>
      <c r="C10" t="s">
        <v>9</v>
      </c>
      <c r="D10" t="s">
        <v>10</v>
      </c>
      <c r="E10" t="s">
        <v>12</v>
      </c>
      <c r="F10" t="s">
        <v>14</v>
      </c>
    </row>
    <row r="11" spans="2:18" x14ac:dyDescent="0.25">
      <c r="B11" t="s">
        <v>0</v>
      </c>
      <c r="C11">
        <v>3.5</v>
      </c>
      <c r="D11">
        <v>5</v>
      </c>
      <c r="E11">
        <f>D2</f>
        <v>1000</v>
      </c>
      <c r="F11">
        <f>SQRT(E11)</f>
        <v>31.622776601683793</v>
      </c>
    </row>
    <row r="12" spans="2:18" x14ac:dyDescent="0.25">
      <c r="B12" t="s">
        <v>4</v>
      </c>
      <c r="C12">
        <v>2.5</v>
      </c>
      <c r="D12">
        <v>3</v>
      </c>
      <c r="E12">
        <f>H2</f>
        <v>50</v>
      </c>
      <c r="F12">
        <f t="shared" ref="F12:F17" si="0">SQRT(E12)</f>
        <v>7.0710678118654755</v>
      </c>
    </row>
    <row r="13" spans="2:18" x14ac:dyDescent="0.25">
      <c r="B13" t="s">
        <v>5</v>
      </c>
      <c r="C13">
        <v>4.5</v>
      </c>
      <c r="D13">
        <v>3</v>
      </c>
      <c r="E13">
        <f>H4</f>
        <v>950</v>
      </c>
      <c r="F13">
        <f t="shared" si="0"/>
        <v>30.822070014844883</v>
      </c>
    </row>
    <row r="14" spans="2:18" x14ac:dyDescent="0.25">
      <c r="B14" t="s">
        <v>13</v>
      </c>
      <c r="C14">
        <v>2</v>
      </c>
      <c r="D14">
        <v>1</v>
      </c>
      <c r="E14">
        <f>K2</f>
        <v>40</v>
      </c>
      <c r="F14">
        <f t="shared" si="0"/>
        <v>6.324555320336759</v>
      </c>
    </row>
    <row r="15" spans="2:18" x14ac:dyDescent="0.25">
      <c r="B15" t="s">
        <v>6</v>
      </c>
      <c r="C15">
        <v>3</v>
      </c>
      <c r="D15">
        <v>1</v>
      </c>
      <c r="E15">
        <f>N2</f>
        <v>9.9999999999999982</v>
      </c>
      <c r="F15">
        <f t="shared" si="0"/>
        <v>3.1622776601683791</v>
      </c>
    </row>
    <row r="16" spans="2:18" x14ac:dyDescent="0.25">
      <c r="B16" t="s">
        <v>8</v>
      </c>
      <c r="C16">
        <v>4</v>
      </c>
      <c r="D16">
        <v>1</v>
      </c>
      <c r="E16">
        <f>N4</f>
        <v>95</v>
      </c>
      <c r="F16">
        <f t="shared" si="0"/>
        <v>9.7467943448089631</v>
      </c>
    </row>
    <row r="17" spans="2:6" x14ac:dyDescent="0.25">
      <c r="B17" t="s">
        <v>7</v>
      </c>
      <c r="C17">
        <v>5</v>
      </c>
      <c r="D17">
        <v>1</v>
      </c>
      <c r="E17">
        <f>K4</f>
        <v>855</v>
      </c>
      <c r="F17">
        <f t="shared" si="0"/>
        <v>29.240383034426891</v>
      </c>
    </row>
    <row r="20" spans="2:6" x14ac:dyDescent="0.25">
      <c r="B20" t="s">
        <v>15</v>
      </c>
    </row>
    <row r="21" spans="2:6" x14ac:dyDescent="0.25">
      <c r="B21" t="s">
        <v>16</v>
      </c>
      <c r="C21">
        <f>E14</f>
        <v>40</v>
      </c>
    </row>
    <row r="22" spans="2:6" x14ac:dyDescent="0.25">
      <c r="B22" t="s">
        <v>8</v>
      </c>
      <c r="C22">
        <f>E16</f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Wheeler, Andrew</dc:creator>
  <cp:lastModifiedBy>Wheeler, Andrew</cp:lastModifiedBy>
  <dcterms:created xsi:type="dcterms:W3CDTF">2019-11-12T14:27:35Z</dcterms:created>
  <dcterms:modified xsi:type="dcterms:W3CDTF">2019-11-12T15:56:51Z</dcterms:modified>
</cp:coreProperties>
</file>