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2" r:id="rId1"/>
    <sheet name="car inventory.txt" sheetId="1" r:id="rId2"/>
  </sheets>
  <definedNames>
    <definedName name="_xlnm._FilterDatabase" localSheetId="1" hidden="1">'car inventory.txt'!$D$2:$D$53</definedName>
    <definedName name="_xlnm.Extract" localSheetId="1">'car inventory.txt'!#REF!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<sst xmlns="http://schemas.openxmlformats.org/spreadsheetml/2006/main" count="224" uniqueCount="124">
  <si>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</si>
  <si>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</si>
  <si>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</si>
  <si>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</si>
  <si>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</si>
  <si>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</si>
  <si>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</si>
  <si>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</si>
  <si>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</si>
  <si>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</si>
  <si>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</si>
  <si>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</si>
  <si>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</si>
  <si>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</si>
  <si>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</si>
  <si>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</si>
  <si>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</si>
  <si>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</si>
  <si>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</si>
  <si>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</si>
  <si>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</si>
  <si>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</si>
  <si>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</si>
  <si>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</si>
  <si>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</si>
  <si>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</si>
  <si>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</si>
  <si>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</si>
  <si>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</si>
  <si>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</si>
  <si>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</si>
  <si>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</si>
  <si>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</si>
  <si>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FD06MTG001</t>
  </si>
  <si>
    <t>Black</t>
  </si>
  <si>
    <t>FD06MTG002</t>
  </si>
  <si>
    <t>White</t>
  </si>
  <si>
    <t>FD08MTG003</t>
  </si>
  <si>
    <t>Green</t>
  </si>
  <si>
    <t>FD08MTG004</t>
  </si>
  <si>
    <t>FD08MTG005</t>
  </si>
  <si>
    <t>FD06FCS006</t>
  </si>
  <si>
    <t>FD06FCS007</t>
  </si>
  <si>
    <t>FD09FCS008</t>
  </si>
  <si>
    <t>FD13FCS009</t>
  </si>
  <si>
    <t>FD13FCS010</t>
  </si>
  <si>
    <t>FD12FCS011</t>
  </si>
  <si>
    <t>FD13FCS012</t>
  </si>
  <si>
    <t>FD13FCS013</t>
  </si>
  <si>
    <t>GM09CMR014</t>
  </si>
  <si>
    <t>GM12CMR015</t>
  </si>
  <si>
    <t>GM14CMR016</t>
  </si>
  <si>
    <t>GM10SLV017</t>
  </si>
  <si>
    <t>GM98SLV018</t>
  </si>
  <si>
    <t>GM00SLV019</t>
  </si>
  <si>
    <t>Blue</t>
  </si>
  <si>
    <t>TY96CAM020</t>
  </si>
  <si>
    <t>TY98CAM021</t>
  </si>
  <si>
    <t>TY00CAM022</t>
  </si>
  <si>
    <t>TY02CAM023</t>
  </si>
  <si>
    <t>TY09CAM024</t>
  </si>
  <si>
    <t>TY02COR025</t>
  </si>
  <si>
    <t>Red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</si>
  <si>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</si>
  <si>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</si>
  <si>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</si>
  <si>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</si>
  <si>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</si>
  <si>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</si>
  <si>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</si>
  <si>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</si>
  <si>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</si>
  <si>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</si>
  <si>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</si>
  <si>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</si>
  <si>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</si>
  <si>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</si>
  <si>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</si>
  <si>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</si>
  <si>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</si>
  <si>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</si>
  <si>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</si>
  <si>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</si>
  <si>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</si>
  <si>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</si>
  <si>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</si>
  <si>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</si>
  <si>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</si>
  <si>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</si>
  <si>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</si>
  <si>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</si>
  <si>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</si>
  <si>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</si>
  <si>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</si>
  <si>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</si>
  <si>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</si>
  <si>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</si>
  <si>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</si>
  <si>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</si>
  <si>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</si>
  <si>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</si>
  <si>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</si>
  <si>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</si>
  <si>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</si>
  <si>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</si>
  <si>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Camaro</t>
  </si>
  <si>
    <t>HY</t>
  </si>
  <si>
    <t>Hyundai</t>
  </si>
  <si>
    <t>COR</t>
  </si>
  <si>
    <t>Corolla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</si>
  <si>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</si>
  <si>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</si>
  <si>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</si>
  <si>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</si>
  <si>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</si>
  <si>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</si>
  <si>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</si>
  <si>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</si>
  <si>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</si>
  <si>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</si>
  <si>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</si>
  <si>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</si>
  <si>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</si>
  <si>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Sylvarado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</si>
</sst>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inventory.txt.txt]Sheet1!PivotTable1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26744"/>
        <c:axId val="58309513"/>
      </c:barChart>
      <c:catAx>
        <c:axId val="64212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09513"/>
        <c:crosses val="autoZero"/>
        <c:auto val="1"/>
        <c:lblAlgn val="ctr"/>
        <c:lblOffset val="100"/>
        <c:noMultiLvlLbl val="0"/>
      </c:catAx>
      <c:valAx>
        <c:axId val="58309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1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inventory.txt'!$H$1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inventory.txt'!$G$2:$G$66</c:f>
              <c:numCache>
                <c:formatCode>General</c:formatCode>
                <c:ptCount val="65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'car inventory.txt'!$H$2:$H$66</c:f>
              <c:numCache>
                <c:formatCode>General</c:formatCode>
                <c:ptCount val="65"/>
                <c:pt idx="0">
                  <c:v>40326.8</c:v>
                </c:pt>
                <c:pt idx="1">
                  <c:v>44974.8</c:v>
                </c:pt>
                <c:pt idx="2">
                  <c:v>44946.5</c:v>
                </c:pt>
                <c:pt idx="3">
                  <c:v>37558.8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27534.8</c:v>
                </c:pt>
                <c:pt idx="10">
                  <c:v>19341.7</c:v>
                </c:pt>
                <c:pt idx="11">
                  <c:v>22521.6</c:v>
                </c:pt>
                <c:pt idx="12">
                  <c:v>13682.9</c:v>
                </c:pt>
                <c:pt idx="13">
                  <c:v>28464.8</c:v>
                </c:pt>
                <c:pt idx="14">
                  <c:v>19421.1</c:v>
                </c:pt>
                <c:pt idx="15">
                  <c:v>14289.6</c:v>
                </c:pt>
                <c:pt idx="16">
                  <c:v>31144.4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</c:v>
                </c:pt>
                <c:pt idx="23">
                  <c:v>48114.2</c:v>
                </c:pt>
                <c:pt idx="24">
                  <c:v>64467.4</c:v>
                </c:pt>
                <c:pt idx="25">
                  <c:v>73444.4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69891.9</c:v>
                </c:pt>
                <c:pt idx="31">
                  <c:v>22573</c:v>
                </c:pt>
                <c:pt idx="32">
                  <c:v>33477.2</c:v>
                </c:pt>
                <c:pt idx="33">
                  <c:v>30555.3</c:v>
                </c:pt>
                <c:pt idx="34">
                  <c:v>24513.2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68658.9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</c:v>
                </c:pt>
                <c:pt idx="45">
                  <c:v>77243.1</c:v>
                </c:pt>
                <c:pt idx="46">
                  <c:v>72527.2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</c:v>
                </c:pt>
                <c:pt idx="51">
                  <c:v>22188.5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2702"/>
        <c:axId val="115799236"/>
      </c:scatterChart>
      <c:valAx>
        <c:axId val="1292227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of Car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799236"/>
        <c:crosses val="autoZero"/>
        <c:crossBetween val="midCat"/>
      </c:valAx>
      <c:valAx>
        <c:axId val="115799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2227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542925</xdr:colOff>
      <xdr:row>3</xdr:row>
      <xdr:rowOff>41275</xdr:rowOff>
    </xdr:from>
    <xdr:to>
      <xdr:col>9</xdr:col>
      <xdr:colOff>381000</xdr:colOff>
      <xdr:row>17</xdr:row>
      <xdr:rowOff>117475</xdr:rowOff>
    </xdr:to>
    <xdr:graphicFrame>
      <xdr:nvGraphicFramePr>
        <xdr:cNvPr id="4" name="Chart 3"/>
        <xdr:cNvGraphicFramePr/>
      </xdr:nvGraphicFramePr>
      <xdr:xfrm>
        <a:off x="2257425" y="61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472440</xdr:colOff>
      <xdr:row>3</xdr:row>
      <xdr:rowOff>68580</xdr:rowOff>
    </xdr:from>
    <xdr:to>
      <xdr:col>22</xdr:col>
      <xdr:colOff>167640</xdr:colOff>
      <xdr:row>17</xdr:row>
      <xdr:rowOff>144780</xdr:rowOff>
    </xdr:to>
    <xdr:graphicFrame>
      <xdr:nvGraphicFramePr>
        <xdr:cNvPr id="2" name="Chart 1"/>
        <xdr:cNvGraphicFramePr/>
      </xdr:nvGraphicFramePr>
      <xdr:xfrm>
        <a:off x="10387965" y="1021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45.8958912037" refreshedBy="aahamed" recordCount="52">
  <cacheSource type="worksheet">
    <worksheetSource ref="A1:N53" sheet="car inventory.txt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aro"/>
        <s v="Sylvarado"/>
        <s v="Camry"/>
        <s v="Corolla"/>
        <s v="Civic"/>
        <s v="Odyssey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9" maxValue="27" count="18">
        <n v="17"/>
        <n v="15"/>
        <n v="14"/>
        <n v="10"/>
        <n v="11"/>
        <n v="9"/>
        <n v="13"/>
        <n v="25"/>
        <n v="23"/>
        <n v="27"/>
        <n v="21"/>
        <n v="20"/>
        <n v="24"/>
        <n v="22"/>
        <n v="12"/>
        <n v="18"/>
        <n v="16"/>
        <n v="19"/>
      </sharedItems>
    </cacheField>
    <cacheField name="Miles" numFmtId="0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176">
      <sharedItems containsSemiMixedTypes="0" containsString="0" containsNumber="1" minValue="390.326315789474" maxValue="4169.47636363636" count="52">
        <n v="2304.38857142857"/>
        <n v="2569.98857142857"/>
        <n v="2899.77419354839"/>
        <n v="2423.14838709677"/>
        <n v="2350.87096774194"/>
        <n v="2646.36571428571"/>
        <n v="2984.54285714286"/>
        <n v="2423.24137931034"/>
        <n v="2632.10476190476"/>
        <n v="2622.3619047619"/>
        <n v="1681.88695652174"/>
        <n v="2144.91428571429"/>
        <n v="1303.13333333333"/>
        <n v="1963.08965517241"/>
        <n v="1688.79130434783"/>
        <n v="1504.16842105263"/>
        <n v="2306.99259259259"/>
        <n v="3261.28235294118"/>
        <n v="3433.43829787234"/>
        <n v="4169.47636363636"/>
        <n v="3662.06274509804"/>
        <n v="3656.51063829787"/>
        <n v="3154.84186046512"/>
        <n v="3318.22068965517"/>
        <n v="2998.48372093023"/>
        <n v="3582.65365853659"/>
        <n v="1848.03157894737"/>
        <n v="2574.07826086957"/>
        <n v="1924.19130434783"/>
        <n v="3362.20408163265"/>
        <n v="3106.30666666667"/>
        <n v="1672.07407407407"/>
        <n v="2479.79259259259"/>
        <n v="2444.424"/>
        <n v="2131.58260869565"/>
        <n v="1320.72380952381"/>
        <n v="3264.2972972973"/>
        <n v="3082.06666666667"/>
        <n v="2742.23225806452"/>
        <n v="3051.50666666667"/>
        <n v="390.326315789474"/>
        <n v="3309.84615384615"/>
        <n v="2549.95151515152"/>
        <n v="2191.536"/>
        <n v="3241.65714285714"/>
        <n v="3286.94042553192"/>
        <n v="3719.34358974359"/>
        <n v="2702.53333333333"/>
        <n v="2328.184"/>
        <n v="1937.5652173913"/>
        <n v="1926.08571428571"/>
        <n v="2113.19047619048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3"/>
    <x v="0"/>
    <x v="0"/>
    <x v="3"/>
  </r>
  <r>
    <x v="4"/>
    <x v="0"/>
    <x v="0"/>
    <x v="0"/>
    <x v="0"/>
    <x v="1"/>
    <x v="1"/>
    <x v="4"/>
    <x v="4"/>
    <x v="1"/>
    <x v="0"/>
    <x v="0"/>
    <x v="0"/>
    <x v="4"/>
  </r>
  <r>
    <x v="5"/>
    <x v="0"/>
    <x v="0"/>
    <x v="1"/>
    <x v="1"/>
    <x v="0"/>
    <x v="0"/>
    <x v="5"/>
    <x v="5"/>
    <x v="2"/>
    <x v="4"/>
    <x v="1"/>
    <x v="0"/>
    <x v="5"/>
  </r>
  <r>
    <x v="6"/>
    <x v="0"/>
    <x v="0"/>
    <x v="1"/>
    <x v="1"/>
    <x v="0"/>
    <x v="0"/>
    <x v="6"/>
    <x v="6"/>
    <x v="2"/>
    <x v="2"/>
    <x v="1"/>
    <x v="0"/>
    <x v="6"/>
  </r>
  <r>
    <x v="7"/>
    <x v="0"/>
    <x v="0"/>
    <x v="1"/>
    <x v="1"/>
    <x v="2"/>
    <x v="2"/>
    <x v="7"/>
    <x v="7"/>
    <x v="0"/>
    <x v="5"/>
    <x v="1"/>
    <x v="0"/>
    <x v="7"/>
  </r>
  <r>
    <x v="8"/>
    <x v="0"/>
    <x v="0"/>
    <x v="1"/>
    <x v="1"/>
    <x v="3"/>
    <x v="3"/>
    <x v="8"/>
    <x v="8"/>
    <x v="0"/>
    <x v="0"/>
    <x v="1"/>
    <x v="0"/>
    <x v="8"/>
  </r>
  <r>
    <x v="9"/>
    <x v="0"/>
    <x v="0"/>
    <x v="1"/>
    <x v="1"/>
    <x v="3"/>
    <x v="3"/>
    <x v="9"/>
    <x v="9"/>
    <x v="1"/>
    <x v="6"/>
    <x v="1"/>
    <x v="0"/>
    <x v="9"/>
  </r>
  <r>
    <x v="10"/>
    <x v="0"/>
    <x v="0"/>
    <x v="1"/>
    <x v="1"/>
    <x v="4"/>
    <x v="4"/>
    <x v="10"/>
    <x v="10"/>
    <x v="1"/>
    <x v="7"/>
    <x v="1"/>
    <x v="0"/>
    <x v="10"/>
  </r>
  <r>
    <x v="11"/>
    <x v="0"/>
    <x v="0"/>
    <x v="1"/>
    <x v="1"/>
    <x v="3"/>
    <x v="3"/>
    <x v="11"/>
    <x v="11"/>
    <x v="0"/>
    <x v="8"/>
    <x v="1"/>
    <x v="0"/>
    <x v="11"/>
  </r>
  <r>
    <x v="12"/>
    <x v="0"/>
    <x v="0"/>
    <x v="1"/>
    <x v="1"/>
    <x v="3"/>
    <x v="3"/>
    <x v="12"/>
    <x v="12"/>
    <x v="0"/>
    <x v="9"/>
    <x v="1"/>
    <x v="0"/>
    <x v="12"/>
  </r>
  <r>
    <x v="13"/>
    <x v="1"/>
    <x v="1"/>
    <x v="2"/>
    <x v="2"/>
    <x v="2"/>
    <x v="2"/>
    <x v="13"/>
    <x v="13"/>
    <x v="1"/>
    <x v="10"/>
    <x v="2"/>
    <x v="0"/>
    <x v="13"/>
  </r>
  <r>
    <x v="14"/>
    <x v="1"/>
    <x v="1"/>
    <x v="2"/>
    <x v="2"/>
    <x v="4"/>
    <x v="4"/>
    <x v="14"/>
    <x v="14"/>
    <x v="0"/>
    <x v="11"/>
    <x v="2"/>
    <x v="0"/>
    <x v="14"/>
  </r>
  <r>
    <x v="15"/>
    <x v="1"/>
    <x v="1"/>
    <x v="2"/>
    <x v="2"/>
    <x v="5"/>
    <x v="5"/>
    <x v="15"/>
    <x v="15"/>
    <x v="1"/>
    <x v="12"/>
    <x v="2"/>
    <x v="0"/>
    <x v="15"/>
  </r>
  <r>
    <x v="16"/>
    <x v="1"/>
    <x v="1"/>
    <x v="3"/>
    <x v="3"/>
    <x v="6"/>
    <x v="6"/>
    <x v="16"/>
    <x v="16"/>
    <x v="0"/>
    <x v="13"/>
    <x v="2"/>
    <x v="0"/>
    <x v="16"/>
  </r>
  <r>
    <x v="17"/>
    <x v="1"/>
    <x v="1"/>
    <x v="3"/>
    <x v="3"/>
    <x v="7"/>
    <x v="7"/>
    <x v="17"/>
    <x v="17"/>
    <x v="0"/>
    <x v="10"/>
    <x v="2"/>
    <x v="0"/>
    <x v="17"/>
  </r>
  <r>
    <x v="18"/>
    <x v="1"/>
    <x v="1"/>
    <x v="3"/>
    <x v="3"/>
    <x v="8"/>
    <x v="8"/>
    <x v="18"/>
    <x v="18"/>
    <x v="3"/>
    <x v="8"/>
    <x v="2"/>
    <x v="0"/>
    <x v="18"/>
  </r>
  <r>
    <x v="19"/>
    <x v="2"/>
    <x v="2"/>
    <x v="4"/>
    <x v="4"/>
    <x v="9"/>
    <x v="9"/>
    <x v="19"/>
    <x v="19"/>
    <x v="2"/>
    <x v="14"/>
    <x v="2"/>
    <x v="1"/>
    <x v="19"/>
  </r>
  <r>
    <x v="20"/>
    <x v="2"/>
    <x v="2"/>
    <x v="4"/>
    <x v="4"/>
    <x v="7"/>
    <x v="7"/>
    <x v="20"/>
    <x v="20"/>
    <x v="0"/>
    <x v="15"/>
    <x v="2"/>
    <x v="0"/>
    <x v="20"/>
  </r>
  <r>
    <x v="21"/>
    <x v="2"/>
    <x v="2"/>
    <x v="4"/>
    <x v="4"/>
    <x v="8"/>
    <x v="8"/>
    <x v="21"/>
    <x v="21"/>
    <x v="2"/>
    <x v="4"/>
    <x v="2"/>
    <x v="0"/>
    <x v="21"/>
  </r>
  <r>
    <x v="22"/>
    <x v="2"/>
    <x v="2"/>
    <x v="4"/>
    <x v="4"/>
    <x v="10"/>
    <x v="10"/>
    <x v="22"/>
    <x v="22"/>
    <x v="0"/>
    <x v="0"/>
    <x v="2"/>
    <x v="0"/>
    <x v="22"/>
  </r>
  <r>
    <x v="23"/>
    <x v="2"/>
    <x v="2"/>
    <x v="4"/>
    <x v="4"/>
    <x v="2"/>
    <x v="2"/>
    <x v="23"/>
    <x v="23"/>
    <x v="1"/>
    <x v="5"/>
    <x v="2"/>
    <x v="0"/>
    <x v="23"/>
  </r>
  <r>
    <x v="24"/>
    <x v="2"/>
    <x v="2"/>
    <x v="5"/>
    <x v="5"/>
    <x v="10"/>
    <x v="10"/>
    <x v="24"/>
    <x v="24"/>
    <x v="4"/>
    <x v="16"/>
    <x v="2"/>
    <x v="0"/>
    <x v="24"/>
  </r>
  <r>
    <x v="25"/>
    <x v="2"/>
    <x v="2"/>
    <x v="5"/>
    <x v="5"/>
    <x v="11"/>
    <x v="11"/>
    <x v="25"/>
    <x v="25"/>
    <x v="0"/>
    <x v="16"/>
    <x v="2"/>
    <x v="0"/>
    <x v="25"/>
  </r>
  <r>
    <x v="26"/>
    <x v="2"/>
    <x v="2"/>
    <x v="5"/>
    <x v="5"/>
    <x v="5"/>
    <x v="5"/>
    <x v="26"/>
    <x v="26"/>
    <x v="3"/>
    <x v="6"/>
    <x v="2"/>
    <x v="0"/>
    <x v="26"/>
  </r>
  <r>
    <x v="27"/>
    <x v="2"/>
    <x v="2"/>
    <x v="5"/>
    <x v="5"/>
    <x v="4"/>
    <x v="4"/>
    <x v="27"/>
    <x v="27"/>
    <x v="0"/>
    <x v="10"/>
    <x v="2"/>
    <x v="0"/>
    <x v="27"/>
  </r>
  <r>
    <x v="28"/>
    <x v="2"/>
    <x v="2"/>
    <x v="4"/>
    <x v="4"/>
    <x v="4"/>
    <x v="4"/>
    <x v="28"/>
    <x v="28"/>
    <x v="3"/>
    <x v="14"/>
    <x v="2"/>
    <x v="0"/>
    <x v="28"/>
  </r>
  <r>
    <x v="29"/>
    <x v="3"/>
    <x v="3"/>
    <x v="6"/>
    <x v="6"/>
    <x v="12"/>
    <x v="12"/>
    <x v="29"/>
    <x v="29"/>
    <x v="1"/>
    <x v="9"/>
    <x v="1"/>
    <x v="1"/>
    <x v="29"/>
  </r>
  <r>
    <x v="30"/>
    <x v="3"/>
    <x v="3"/>
    <x v="6"/>
    <x v="6"/>
    <x v="13"/>
    <x v="13"/>
    <x v="30"/>
    <x v="30"/>
    <x v="3"/>
    <x v="3"/>
    <x v="1"/>
    <x v="0"/>
    <x v="30"/>
  </r>
  <r>
    <x v="31"/>
    <x v="3"/>
    <x v="3"/>
    <x v="6"/>
    <x v="6"/>
    <x v="6"/>
    <x v="6"/>
    <x v="31"/>
    <x v="31"/>
    <x v="3"/>
    <x v="12"/>
    <x v="1"/>
    <x v="0"/>
    <x v="31"/>
  </r>
  <r>
    <x v="32"/>
    <x v="3"/>
    <x v="3"/>
    <x v="6"/>
    <x v="6"/>
    <x v="6"/>
    <x v="6"/>
    <x v="32"/>
    <x v="32"/>
    <x v="0"/>
    <x v="15"/>
    <x v="1"/>
    <x v="0"/>
    <x v="32"/>
  </r>
  <r>
    <x v="33"/>
    <x v="3"/>
    <x v="3"/>
    <x v="6"/>
    <x v="6"/>
    <x v="14"/>
    <x v="14"/>
    <x v="33"/>
    <x v="33"/>
    <x v="0"/>
    <x v="2"/>
    <x v="1"/>
    <x v="0"/>
    <x v="33"/>
  </r>
  <r>
    <x v="34"/>
    <x v="3"/>
    <x v="3"/>
    <x v="6"/>
    <x v="6"/>
    <x v="4"/>
    <x v="4"/>
    <x v="34"/>
    <x v="34"/>
    <x v="0"/>
    <x v="13"/>
    <x v="1"/>
    <x v="0"/>
    <x v="34"/>
  </r>
  <r>
    <x v="35"/>
    <x v="3"/>
    <x v="3"/>
    <x v="6"/>
    <x v="6"/>
    <x v="3"/>
    <x v="3"/>
    <x v="35"/>
    <x v="35"/>
    <x v="0"/>
    <x v="14"/>
    <x v="1"/>
    <x v="0"/>
    <x v="35"/>
  </r>
  <r>
    <x v="36"/>
    <x v="3"/>
    <x v="3"/>
    <x v="7"/>
    <x v="7"/>
    <x v="15"/>
    <x v="15"/>
    <x v="36"/>
    <x v="36"/>
    <x v="1"/>
    <x v="5"/>
    <x v="2"/>
    <x v="0"/>
    <x v="36"/>
  </r>
  <r>
    <x v="37"/>
    <x v="3"/>
    <x v="3"/>
    <x v="7"/>
    <x v="7"/>
    <x v="16"/>
    <x v="16"/>
    <x v="37"/>
    <x v="37"/>
    <x v="0"/>
    <x v="15"/>
    <x v="2"/>
    <x v="0"/>
    <x v="37"/>
  </r>
  <r>
    <x v="38"/>
    <x v="3"/>
    <x v="3"/>
    <x v="7"/>
    <x v="7"/>
    <x v="1"/>
    <x v="1"/>
    <x v="38"/>
    <x v="38"/>
    <x v="1"/>
    <x v="9"/>
    <x v="2"/>
    <x v="0"/>
    <x v="38"/>
  </r>
  <r>
    <x v="39"/>
    <x v="3"/>
    <x v="3"/>
    <x v="7"/>
    <x v="7"/>
    <x v="13"/>
    <x v="13"/>
    <x v="39"/>
    <x v="39"/>
    <x v="0"/>
    <x v="0"/>
    <x v="2"/>
    <x v="0"/>
    <x v="39"/>
  </r>
  <r>
    <x v="40"/>
    <x v="3"/>
    <x v="3"/>
    <x v="7"/>
    <x v="7"/>
    <x v="5"/>
    <x v="5"/>
    <x v="40"/>
    <x v="40"/>
    <x v="0"/>
    <x v="1"/>
    <x v="2"/>
    <x v="0"/>
    <x v="40"/>
  </r>
  <r>
    <x v="41"/>
    <x v="4"/>
    <x v="4"/>
    <x v="8"/>
    <x v="8"/>
    <x v="17"/>
    <x v="17"/>
    <x v="41"/>
    <x v="41"/>
    <x v="3"/>
    <x v="0"/>
    <x v="1"/>
    <x v="0"/>
    <x v="41"/>
  </r>
  <r>
    <x v="42"/>
    <x v="4"/>
    <x v="4"/>
    <x v="8"/>
    <x v="8"/>
    <x v="16"/>
    <x v="16"/>
    <x v="42"/>
    <x v="42"/>
    <x v="2"/>
    <x v="16"/>
    <x v="1"/>
    <x v="0"/>
    <x v="42"/>
  </r>
  <r>
    <x v="43"/>
    <x v="4"/>
    <x v="4"/>
    <x v="8"/>
    <x v="8"/>
    <x v="14"/>
    <x v="14"/>
    <x v="43"/>
    <x v="43"/>
    <x v="0"/>
    <x v="8"/>
    <x v="1"/>
    <x v="0"/>
    <x v="43"/>
  </r>
  <r>
    <x v="44"/>
    <x v="4"/>
    <x v="4"/>
    <x v="9"/>
    <x v="9"/>
    <x v="12"/>
    <x v="12"/>
    <x v="44"/>
    <x v="44"/>
    <x v="2"/>
    <x v="13"/>
    <x v="1"/>
    <x v="1"/>
    <x v="44"/>
  </r>
  <r>
    <x v="45"/>
    <x v="4"/>
    <x v="4"/>
    <x v="9"/>
    <x v="9"/>
    <x v="8"/>
    <x v="8"/>
    <x v="45"/>
    <x v="45"/>
    <x v="0"/>
    <x v="3"/>
    <x v="1"/>
    <x v="1"/>
    <x v="45"/>
  </r>
  <r>
    <x v="46"/>
    <x v="4"/>
    <x v="4"/>
    <x v="9"/>
    <x v="9"/>
    <x v="17"/>
    <x v="17"/>
    <x v="46"/>
    <x v="46"/>
    <x v="1"/>
    <x v="11"/>
    <x v="1"/>
    <x v="0"/>
    <x v="46"/>
  </r>
  <r>
    <x v="47"/>
    <x v="4"/>
    <x v="4"/>
    <x v="9"/>
    <x v="9"/>
    <x v="17"/>
    <x v="17"/>
    <x v="47"/>
    <x v="47"/>
    <x v="4"/>
    <x v="11"/>
    <x v="1"/>
    <x v="0"/>
    <x v="47"/>
  </r>
  <r>
    <x v="48"/>
    <x v="5"/>
    <x v="5"/>
    <x v="10"/>
    <x v="10"/>
    <x v="14"/>
    <x v="14"/>
    <x v="48"/>
    <x v="48"/>
    <x v="0"/>
    <x v="12"/>
    <x v="2"/>
    <x v="0"/>
    <x v="48"/>
  </r>
  <r>
    <x v="49"/>
    <x v="5"/>
    <x v="5"/>
    <x v="10"/>
    <x v="10"/>
    <x v="4"/>
    <x v="4"/>
    <x v="49"/>
    <x v="49"/>
    <x v="3"/>
    <x v="1"/>
    <x v="2"/>
    <x v="0"/>
    <x v="49"/>
  </r>
  <r>
    <x v="50"/>
    <x v="5"/>
    <x v="5"/>
    <x v="10"/>
    <x v="10"/>
    <x v="3"/>
    <x v="3"/>
    <x v="50"/>
    <x v="50"/>
    <x v="0"/>
    <x v="6"/>
    <x v="2"/>
    <x v="0"/>
    <x v="50"/>
  </r>
  <r>
    <x v="51"/>
    <x v="5"/>
    <x v="5"/>
    <x v="10"/>
    <x v="10"/>
    <x v="3"/>
    <x v="3"/>
    <x v="51"/>
    <x v="51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compact="0" numFmtId="176" showAll="0"/>
    <pivotField compact="0" showAll="0"/>
    <pivotField axis="axisRow" compact="0" multipleItemSelectionAllowed="1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/>
    <pivotField compact="0" showAll="0"/>
    <pivotField compact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tabSelected="1" zoomScale="85" zoomScaleNormal="85" topLeftCell="A10" workbookViewId="0">
      <selection activeCell="H35" sqref="H35"/>
    </sheetView>
  </sheetViews>
  <sheetFormatPr defaultColWidth="9.14285714285714" defaultRowHeight="15" outlineLevelCol="1"/>
  <cols>
    <col min="1" max="1" width="12.1428571428571"/>
    <col min="2" max="3" width="13.5714285714286"/>
    <col min="4" max="53" width="9.57142857142857"/>
    <col min="54" max="54" width="11.8571428571429"/>
  </cols>
  <sheetData>
    <row r="3" spans="1:2">
      <c r="A3" t="s">
        <v>0</v>
      </c>
      <c r="B3" t="s">
        <v>1</v>
      </c>
    </row>
    <row r="4" spans="1:2">
      <c r="A4" t="s">
        <v>2</v>
      </c>
      <c r="B4">
        <v>144647.7</v>
      </c>
    </row>
    <row r="5" spans="1:2">
      <c r="A5" t="s">
        <v>3</v>
      </c>
      <c r="B5">
        <v>150656.4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</v>
      </c>
    </row>
    <row r="9" spans="1:2">
      <c r="A9" t="s">
        <v>7</v>
      </c>
      <c r="B9">
        <v>135078.2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70964.9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65964.9</v>
      </c>
    </row>
    <row r="19" spans="1:2">
      <c r="A19" t="s">
        <v>17</v>
      </c>
      <c r="B19">
        <v>130601.6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zoomScale="70" zoomScaleNormal="70" topLeftCell="A3" workbookViewId="0">
      <selection activeCell="H1" sqref="G$1:H$1048576"/>
    </sheetView>
  </sheetViews>
  <sheetFormatPr defaultColWidth="9.14285714285714" defaultRowHeight="15"/>
  <cols>
    <col min="1" max="1" width="18.1428571428571" customWidth="1"/>
    <col min="8" max="8" width="9.57142857142857"/>
    <col min="9" max="9" width="12.8571428571429"/>
    <col min="14" max="14" width="16.7142857142857" customWidth="1"/>
  </cols>
  <sheetData>
    <row r="1" s="1" customFormat="1" ht="45" spans="1:1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 t="shared" ref="B2:B53" si="0">LEFT(A2,2)</f>
        <v>FD</v>
      </c>
      <c r="C2" t="str">
        <f>VLOOKUP(B2,B$56:C$61,2)</f>
        <v>Ford</v>
      </c>
      <c r="D2" t="str">
        <f>MID(A2,5,3)</f>
        <v>MTG</v>
      </c>
      <c r="E2" t="str">
        <f>VLOOKUP(D2,E$56:F$66,2)</f>
        <v>Mustang</v>
      </c>
      <c r="F2" t="str">
        <f>MID(A2,3,2)</f>
        <v>06</v>
      </c>
      <c r="G2">
        <f>IF(23-F2&gt;0,23-F2,100-F2+23)</f>
        <v>17</v>
      </c>
      <c r="H2">
        <v>40326.8</v>
      </c>
      <c r="I2" s="2">
        <f>H2/(G2+0.5)</f>
        <v>2304.38857142857</v>
      </c>
      <c r="J2" t="s">
        <v>34</v>
      </c>
      <c r="K2" t="s">
        <v>14</v>
      </c>
      <c r="L2">
        <v>50000</v>
      </c>
      <c r="M2" t="str">
        <f t="shared" ref="M2:M53" si="1">IF(H2&lt;=L2,"Y","N")</f>
        <v>Y</v>
      </c>
      <c r="N2" t="str">
        <f t="shared" ref="N2:N53" si="2">CONCATENATE(B2,F2,D2,UPPER(LEFT(J2,3)),RIGHT(A2,3))</f>
        <v>FD06MTGBLA001</v>
      </c>
    </row>
    <row r="3" spans="1:14">
      <c r="A3" t="s">
        <v>35</v>
      </c>
      <c r="B3" t="str">
        <f t="shared" si="0"/>
        <v>FD</v>
      </c>
      <c r="C3" t="str">
        <f t="shared" ref="C3:C34" si="3">VLOOKUP(B3,B$56:C$61,2)</f>
        <v>Ford</v>
      </c>
      <c r="D3" t="str">
        <f t="shared" ref="D3:D34" si="4">MID(A3,5,3)</f>
        <v>MTG</v>
      </c>
      <c r="E3" t="str">
        <f t="shared" ref="E3:E34" si="5">VLOOKUP(D3,E$56:F$66,2)</f>
        <v>Mustang</v>
      </c>
      <c r="F3" t="str">
        <f t="shared" ref="F3:F34" si="6">MID(A3,3,2)</f>
        <v>06</v>
      </c>
      <c r="G3">
        <f t="shared" ref="G3:G34" si="7">IF(23-F3&gt;0,23-F3,100-F3+23)</f>
        <v>17</v>
      </c>
      <c r="H3">
        <v>44974.8</v>
      </c>
      <c r="I3" s="2">
        <f t="shared" ref="I3:I34" si="8">H3/(G3+0.5)</f>
        <v>2569.98857142857</v>
      </c>
      <c r="J3" t="s">
        <v>36</v>
      </c>
      <c r="K3" t="s">
        <v>10</v>
      </c>
      <c r="L3">
        <v>50000</v>
      </c>
      <c r="M3" t="str">
        <f t="shared" si="1"/>
        <v>Y</v>
      </c>
      <c r="N3" t="str">
        <f t="shared" si="2"/>
        <v>FD06MTGWHI002</v>
      </c>
    </row>
    <row r="4" spans="1:14">
      <c r="A4" t="s">
        <v>37</v>
      </c>
      <c r="B4" t="str">
        <f t="shared" si="0"/>
        <v>FD</v>
      </c>
      <c r="C4" t="str">
        <f t="shared" si="3"/>
        <v>Ford</v>
      </c>
      <c r="D4" t="str">
        <f t="shared" si="4"/>
        <v>MTG</v>
      </c>
      <c r="E4" t="str">
        <f t="shared" si="5"/>
        <v>Mustang</v>
      </c>
      <c r="F4" t="str">
        <f t="shared" si="6"/>
        <v>08</v>
      </c>
      <c r="G4">
        <f t="shared" si="7"/>
        <v>15</v>
      </c>
      <c r="H4">
        <v>44946.5</v>
      </c>
      <c r="I4" s="2">
        <f t="shared" si="8"/>
        <v>2899.77419354839</v>
      </c>
      <c r="J4" t="s">
        <v>38</v>
      </c>
      <c r="K4" t="s">
        <v>9</v>
      </c>
      <c r="L4">
        <v>50000</v>
      </c>
      <c r="M4" t="str">
        <f t="shared" si="1"/>
        <v>Y</v>
      </c>
      <c r="N4" t="str">
        <f t="shared" si="2"/>
        <v>FD08MTGGRE003</v>
      </c>
    </row>
    <row r="5" spans="1:14">
      <c r="A5" t="s">
        <v>39</v>
      </c>
      <c r="B5" t="str">
        <f t="shared" si="0"/>
        <v>FD</v>
      </c>
      <c r="C5" t="str">
        <f t="shared" si="3"/>
        <v>Ford</v>
      </c>
      <c r="D5" t="str">
        <f t="shared" si="4"/>
        <v>MTG</v>
      </c>
      <c r="E5" t="str">
        <f t="shared" si="5"/>
        <v>Mustang</v>
      </c>
      <c r="F5" t="str">
        <f t="shared" si="6"/>
        <v>08</v>
      </c>
      <c r="G5">
        <f t="shared" si="7"/>
        <v>15</v>
      </c>
      <c r="H5">
        <v>37558.8</v>
      </c>
      <c r="I5" s="2">
        <f t="shared" si="8"/>
        <v>2423.14838709677</v>
      </c>
      <c r="J5" t="s">
        <v>34</v>
      </c>
      <c r="K5" t="s">
        <v>8</v>
      </c>
      <c r="L5">
        <v>50000</v>
      </c>
      <c r="M5" t="str">
        <f t="shared" si="1"/>
        <v>Y</v>
      </c>
      <c r="N5" t="str">
        <f t="shared" si="2"/>
        <v>FD08MTGBLA004</v>
      </c>
    </row>
    <row r="6" spans="1:14">
      <c r="A6" t="s">
        <v>40</v>
      </c>
      <c r="B6" t="str">
        <f t="shared" si="0"/>
        <v>FD</v>
      </c>
      <c r="C6" t="str">
        <f t="shared" si="3"/>
        <v>Ford</v>
      </c>
      <c r="D6" t="str">
        <f t="shared" si="4"/>
        <v>MTG</v>
      </c>
      <c r="E6" t="str">
        <f t="shared" si="5"/>
        <v>Mustang</v>
      </c>
      <c r="F6" t="str">
        <f t="shared" si="6"/>
        <v>08</v>
      </c>
      <c r="G6">
        <f t="shared" si="7"/>
        <v>15</v>
      </c>
      <c r="H6">
        <v>36438.5</v>
      </c>
      <c r="I6" s="2">
        <f t="shared" si="8"/>
        <v>2350.87096774194</v>
      </c>
      <c r="J6" t="s">
        <v>36</v>
      </c>
      <c r="K6" t="s">
        <v>14</v>
      </c>
      <c r="L6">
        <v>50000</v>
      </c>
      <c r="M6" t="str">
        <f t="shared" si="1"/>
        <v>Y</v>
      </c>
      <c r="N6" t="str">
        <f t="shared" si="2"/>
        <v>FD08MTGWHI005</v>
      </c>
    </row>
    <row r="7" spans="1:14">
      <c r="A7" t="s">
        <v>41</v>
      </c>
      <c r="B7" t="str">
        <f t="shared" si="0"/>
        <v>FD</v>
      </c>
      <c r="C7" t="str">
        <f t="shared" si="3"/>
        <v>Ford</v>
      </c>
      <c r="D7" t="str">
        <f t="shared" si="4"/>
        <v>FCS</v>
      </c>
      <c r="E7" t="str">
        <f t="shared" si="5"/>
        <v>Focus</v>
      </c>
      <c r="F7" t="str">
        <f t="shared" si="6"/>
        <v>06</v>
      </c>
      <c r="G7">
        <f t="shared" si="7"/>
        <v>17</v>
      </c>
      <c r="H7">
        <v>46311.4</v>
      </c>
      <c r="I7" s="2">
        <f t="shared" si="8"/>
        <v>2646.36571428571</v>
      </c>
      <c r="J7" t="s">
        <v>38</v>
      </c>
      <c r="K7" t="s">
        <v>4</v>
      </c>
      <c r="L7">
        <v>75000</v>
      </c>
      <c r="M7" t="str">
        <f t="shared" si="1"/>
        <v>Y</v>
      </c>
      <c r="N7" t="str">
        <f t="shared" si="2"/>
        <v>FD06FCSGRE006</v>
      </c>
    </row>
    <row r="8" spans="1:14">
      <c r="A8" t="s">
        <v>42</v>
      </c>
      <c r="B8" t="str">
        <f t="shared" si="0"/>
        <v>FD</v>
      </c>
      <c r="C8" t="str">
        <f t="shared" si="3"/>
        <v>Ford</v>
      </c>
      <c r="D8" t="str">
        <f t="shared" si="4"/>
        <v>FCS</v>
      </c>
      <c r="E8" t="str">
        <f t="shared" si="5"/>
        <v>Focus</v>
      </c>
      <c r="F8" t="str">
        <f t="shared" si="6"/>
        <v>06</v>
      </c>
      <c r="G8">
        <f t="shared" si="7"/>
        <v>17</v>
      </c>
      <c r="H8">
        <v>52229.5</v>
      </c>
      <c r="I8" s="2">
        <f t="shared" si="8"/>
        <v>2984.54285714286</v>
      </c>
      <c r="J8" t="s">
        <v>38</v>
      </c>
      <c r="K8" t="s">
        <v>9</v>
      </c>
      <c r="L8">
        <v>75000</v>
      </c>
      <c r="M8" t="str">
        <f t="shared" si="1"/>
        <v>Y</v>
      </c>
      <c r="N8" t="str">
        <f t="shared" si="2"/>
        <v>FD06FCSGRE007</v>
      </c>
    </row>
    <row r="9" spans="1:14">
      <c r="A9" t="s">
        <v>43</v>
      </c>
      <c r="B9" t="str">
        <f t="shared" si="0"/>
        <v>FD</v>
      </c>
      <c r="C9" t="str">
        <f t="shared" si="3"/>
        <v>Ford</v>
      </c>
      <c r="D9" t="str">
        <f t="shared" si="4"/>
        <v>FCS</v>
      </c>
      <c r="E9" t="str">
        <f t="shared" si="5"/>
        <v>Focus</v>
      </c>
      <c r="F9" t="str">
        <f t="shared" si="6"/>
        <v>09</v>
      </c>
      <c r="G9">
        <f t="shared" si="7"/>
        <v>14</v>
      </c>
      <c r="H9">
        <v>35137</v>
      </c>
      <c r="I9" s="2">
        <f t="shared" si="8"/>
        <v>2423.24137931034</v>
      </c>
      <c r="J9" t="s">
        <v>34</v>
      </c>
      <c r="K9" t="s">
        <v>6</v>
      </c>
      <c r="L9">
        <v>75000</v>
      </c>
      <c r="M9" t="str">
        <f t="shared" si="1"/>
        <v>Y</v>
      </c>
      <c r="N9" t="str">
        <f t="shared" si="2"/>
        <v>FD09FCSBLA008</v>
      </c>
    </row>
    <row r="10" spans="1:14">
      <c r="A10" t="s">
        <v>44</v>
      </c>
      <c r="B10" t="str">
        <f t="shared" si="0"/>
        <v>FD</v>
      </c>
      <c r="C10" t="str">
        <f t="shared" si="3"/>
        <v>Ford</v>
      </c>
      <c r="D10" t="str">
        <f t="shared" si="4"/>
        <v>FCS</v>
      </c>
      <c r="E10" t="str">
        <f t="shared" si="5"/>
        <v>Focus</v>
      </c>
      <c r="F10" t="str">
        <f t="shared" si="6"/>
        <v>13</v>
      </c>
      <c r="G10">
        <f t="shared" si="7"/>
        <v>10</v>
      </c>
      <c r="H10">
        <v>27637.1</v>
      </c>
      <c r="I10" s="2">
        <f t="shared" si="8"/>
        <v>2632.10476190476</v>
      </c>
      <c r="J10" t="s">
        <v>34</v>
      </c>
      <c r="K10" t="s">
        <v>14</v>
      </c>
      <c r="L10">
        <v>75000</v>
      </c>
      <c r="M10" t="str">
        <f t="shared" si="1"/>
        <v>Y</v>
      </c>
      <c r="N10" t="str">
        <f t="shared" si="2"/>
        <v>FD13FCSBLA009</v>
      </c>
    </row>
    <row r="11" spans="1:14">
      <c r="A11" t="s">
        <v>45</v>
      </c>
      <c r="B11" t="str">
        <f t="shared" si="0"/>
        <v>FD</v>
      </c>
      <c r="C11" t="str">
        <f t="shared" si="3"/>
        <v>Ford</v>
      </c>
      <c r="D11" t="str">
        <f t="shared" si="4"/>
        <v>FCS</v>
      </c>
      <c r="E11" t="str">
        <f t="shared" si="5"/>
        <v>Focus</v>
      </c>
      <c r="F11" t="str">
        <f t="shared" si="6"/>
        <v>13</v>
      </c>
      <c r="G11">
        <f t="shared" si="7"/>
        <v>10</v>
      </c>
      <c r="H11">
        <v>27534.8</v>
      </c>
      <c r="I11" s="2">
        <f t="shared" si="8"/>
        <v>2622.3619047619</v>
      </c>
      <c r="J11" t="s">
        <v>36</v>
      </c>
      <c r="K11" t="s">
        <v>11</v>
      </c>
      <c r="L11">
        <v>75000</v>
      </c>
      <c r="M11" t="str">
        <f t="shared" si="1"/>
        <v>Y</v>
      </c>
      <c r="N11" t="str">
        <f t="shared" si="2"/>
        <v>FD13FCSWHI010</v>
      </c>
    </row>
    <row r="12" spans="1:14">
      <c r="A12" t="s">
        <v>46</v>
      </c>
      <c r="B12" t="str">
        <f t="shared" si="0"/>
        <v>FD</v>
      </c>
      <c r="C12" t="str">
        <f t="shared" si="3"/>
        <v>Ford</v>
      </c>
      <c r="D12" t="str">
        <f t="shared" si="4"/>
        <v>FCS</v>
      </c>
      <c r="E12" t="str">
        <f t="shared" si="5"/>
        <v>Focus</v>
      </c>
      <c r="F12" t="str">
        <f t="shared" si="6"/>
        <v>12</v>
      </c>
      <c r="G12">
        <f t="shared" si="7"/>
        <v>11</v>
      </c>
      <c r="H12">
        <v>19341.7</v>
      </c>
      <c r="I12" s="2">
        <f t="shared" si="8"/>
        <v>1681.88695652174</v>
      </c>
      <c r="J12" t="s">
        <v>36</v>
      </c>
      <c r="K12" t="s">
        <v>18</v>
      </c>
      <c r="L12">
        <v>75000</v>
      </c>
      <c r="M12" t="str">
        <f t="shared" si="1"/>
        <v>Y</v>
      </c>
      <c r="N12" t="str">
        <f t="shared" si="2"/>
        <v>FD12FCSWHI011</v>
      </c>
    </row>
    <row r="13" spans="1:14">
      <c r="A13" t="s">
        <v>47</v>
      </c>
      <c r="B13" t="str">
        <f t="shared" si="0"/>
        <v>FD</v>
      </c>
      <c r="C13" t="str">
        <f t="shared" si="3"/>
        <v>Ford</v>
      </c>
      <c r="D13" t="str">
        <f t="shared" si="4"/>
        <v>FCS</v>
      </c>
      <c r="E13" t="str">
        <f t="shared" si="5"/>
        <v>Focus</v>
      </c>
      <c r="F13" t="str">
        <f t="shared" si="6"/>
        <v>13</v>
      </c>
      <c r="G13">
        <f t="shared" si="7"/>
        <v>10</v>
      </c>
      <c r="H13">
        <v>22521.6</v>
      </c>
      <c r="I13" s="2">
        <f t="shared" si="8"/>
        <v>2144.91428571429</v>
      </c>
      <c r="J13" t="s">
        <v>34</v>
      </c>
      <c r="K13" t="s">
        <v>17</v>
      </c>
      <c r="L13">
        <v>75000</v>
      </c>
      <c r="M13" t="str">
        <f t="shared" si="1"/>
        <v>Y</v>
      </c>
      <c r="N13" t="str">
        <f t="shared" si="2"/>
        <v>FD13FCSBLA012</v>
      </c>
    </row>
    <row r="14" spans="1:14">
      <c r="A14" t="s">
        <v>48</v>
      </c>
      <c r="B14" t="str">
        <f t="shared" si="0"/>
        <v>FD</v>
      </c>
      <c r="C14" t="str">
        <f t="shared" si="3"/>
        <v>Ford</v>
      </c>
      <c r="D14" t="str">
        <f t="shared" si="4"/>
        <v>FCS</v>
      </c>
      <c r="E14" t="str">
        <f t="shared" si="5"/>
        <v>Focus</v>
      </c>
      <c r="F14" t="str">
        <f t="shared" si="6"/>
        <v>13</v>
      </c>
      <c r="G14">
        <f t="shared" si="7"/>
        <v>10</v>
      </c>
      <c r="H14">
        <v>13682.9</v>
      </c>
      <c r="I14" s="2">
        <f t="shared" si="8"/>
        <v>1303.13333333333</v>
      </c>
      <c r="J14" t="s">
        <v>34</v>
      </c>
      <c r="K14" t="s">
        <v>12</v>
      </c>
      <c r="L14">
        <v>75000</v>
      </c>
      <c r="M14" t="str">
        <f t="shared" si="1"/>
        <v>Y</v>
      </c>
      <c r="N14" t="str">
        <f t="shared" si="2"/>
        <v>FD13FCSBLA013</v>
      </c>
    </row>
    <row r="15" spans="1:14">
      <c r="A15" t="s">
        <v>49</v>
      </c>
      <c r="B15" t="str">
        <f t="shared" si="0"/>
        <v>GM</v>
      </c>
      <c r="C15" t="str">
        <f t="shared" si="3"/>
        <v>General Motors</v>
      </c>
      <c r="D15" t="str">
        <f t="shared" si="4"/>
        <v>CMR</v>
      </c>
      <c r="E15" t="str">
        <f t="shared" si="5"/>
        <v>Camaro</v>
      </c>
      <c r="F15" t="str">
        <f t="shared" si="6"/>
        <v>09</v>
      </c>
      <c r="G15">
        <f t="shared" si="7"/>
        <v>14</v>
      </c>
      <c r="H15">
        <v>28464.8</v>
      </c>
      <c r="I15" s="2">
        <f t="shared" si="8"/>
        <v>1963.08965517241</v>
      </c>
      <c r="J15" t="s">
        <v>36</v>
      </c>
      <c r="K15" t="s">
        <v>13</v>
      </c>
      <c r="L15">
        <v>100000</v>
      </c>
      <c r="M15" t="str">
        <f t="shared" si="1"/>
        <v>Y</v>
      </c>
      <c r="N15" t="str">
        <f t="shared" si="2"/>
        <v>GM09CMRWHI014</v>
      </c>
    </row>
    <row r="16" spans="1:14">
      <c r="A16" t="s">
        <v>50</v>
      </c>
      <c r="B16" t="str">
        <f t="shared" si="0"/>
        <v>GM</v>
      </c>
      <c r="C16" t="str">
        <f t="shared" si="3"/>
        <v>General Motors</v>
      </c>
      <c r="D16" t="str">
        <f t="shared" si="4"/>
        <v>CMR</v>
      </c>
      <c r="E16" t="str">
        <f t="shared" si="5"/>
        <v>Camaro</v>
      </c>
      <c r="F16" t="str">
        <f t="shared" si="6"/>
        <v>12</v>
      </c>
      <c r="G16">
        <f t="shared" si="7"/>
        <v>11</v>
      </c>
      <c r="H16">
        <v>19421.1</v>
      </c>
      <c r="I16" s="2">
        <f t="shared" si="8"/>
        <v>1688.79130434783</v>
      </c>
      <c r="J16" t="s">
        <v>34</v>
      </c>
      <c r="K16" t="s">
        <v>2</v>
      </c>
      <c r="L16">
        <v>100000</v>
      </c>
      <c r="M16" t="str">
        <f t="shared" si="1"/>
        <v>Y</v>
      </c>
      <c r="N16" t="str">
        <f t="shared" si="2"/>
        <v>GM12CMRBLA015</v>
      </c>
    </row>
    <row r="17" spans="1:14">
      <c r="A17" t="s">
        <v>51</v>
      </c>
      <c r="B17" t="str">
        <f t="shared" si="0"/>
        <v>GM</v>
      </c>
      <c r="C17" t="str">
        <f t="shared" si="3"/>
        <v>General Motors</v>
      </c>
      <c r="D17" t="str">
        <f t="shared" si="4"/>
        <v>CMR</v>
      </c>
      <c r="E17" t="str">
        <f t="shared" si="5"/>
        <v>Camaro</v>
      </c>
      <c r="F17" t="str">
        <f t="shared" si="6"/>
        <v>14</v>
      </c>
      <c r="G17">
        <f t="shared" si="7"/>
        <v>9</v>
      </c>
      <c r="H17">
        <v>14289.6</v>
      </c>
      <c r="I17" s="2">
        <f t="shared" si="8"/>
        <v>1504.16842105263</v>
      </c>
      <c r="J17" t="s">
        <v>36</v>
      </c>
      <c r="K17" t="s">
        <v>16</v>
      </c>
      <c r="L17">
        <v>100000</v>
      </c>
      <c r="M17" t="str">
        <f t="shared" si="1"/>
        <v>Y</v>
      </c>
      <c r="N17" t="str">
        <f t="shared" si="2"/>
        <v>GM14CMRWHI016</v>
      </c>
    </row>
    <row r="18" spans="1:14">
      <c r="A18" t="s">
        <v>52</v>
      </c>
      <c r="B18" t="str">
        <f t="shared" si="0"/>
        <v>GM</v>
      </c>
      <c r="C18" t="str">
        <f t="shared" si="3"/>
        <v>General Motors</v>
      </c>
      <c r="D18" t="str">
        <f t="shared" si="4"/>
        <v>SLV</v>
      </c>
      <c r="E18" t="str">
        <f t="shared" si="5"/>
        <v>Sylvarado</v>
      </c>
      <c r="F18" t="str">
        <f t="shared" si="6"/>
        <v>10</v>
      </c>
      <c r="G18">
        <f t="shared" si="7"/>
        <v>13</v>
      </c>
      <c r="H18">
        <v>31144.4</v>
      </c>
      <c r="I18" s="2">
        <f t="shared" si="8"/>
        <v>2306.99259259259</v>
      </c>
      <c r="J18" t="s">
        <v>34</v>
      </c>
      <c r="K18" t="s">
        <v>7</v>
      </c>
      <c r="L18">
        <v>100000</v>
      </c>
      <c r="M18" t="str">
        <f t="shared" si="1"/>
        <v>Y</v>
      </c>
      <c r="N18" t="str">
        <f t="shared" si="2"/>
        <v>GM10SLVBLA017</v>
      </c>
    </row>
    <row r="19" spans="1:14">
      <c r="A19" t="s">
        <v>53</v>
      </c>
      <c r="B19" t="str">
        <f t="shared" si="0"/>
        <v>GM</v>
      </c>
      <c r="C19" t="str">
        <f t="shared" si="3"/>
        <v>General Motors</v>
      </c>
      <c r="D19" t="str">
        <f t="shared" si="4"/>
        <v>SLV</v>
      </c>
      <c r="E19" t="str">
        <f t="shared" si="5"/>
        <v>Sylvarado</v>
      </c>
      <c r="F19" t="str">
        <f t="shared" si="6"/>
        <v>98</v>
      </c>
      <c r="G19">
        <f t="shared" si="7"/>
        <v>25</v>
      </c>
      <c r="H19">
        <v>83162.7</v>
      </c>
      <c r="I19" s="2">
        <f t="shared" si="8"/>
        <v>3261.28235294118</v>
      </c>
      <c r="J19" t="s">
        <v>34</v>
      </c>
      <c r="K19" t="s">
        <v>13</v>
      </c>
      <c r="L19">
        <v>100000</v>
      </c>
      <c r="M19" t="str">
        <f t="shared" si="1"/>
        <v>Y</v>
      </c>
      <c r="N19" t="str">
        <f t="shared" si="2"/>
        <v>GM98SLVBLA018</v>
      </c>
    </row>
    <row r="20" spans="1:14">
      <c r="A20" t="s">
        <v>54</v>
      </c>
      <c r="B20" t="str">
        <f t="shared" si="0"/>
        <v>GM</v>
      </c>
      <c r="C20" t="str">
        <f t="shared" si="3"/>
        <v>General Motors</v>
      </c>
      <c r="D20" t="str">
        <f t="shared" si="4"/>
        <v>SLV</v>
      </c>
      <c r="E20" t="str">
        <f t="shared" si="5"/>
        <v>Sylvarado</v>
      </c>
      <c r="F20" t="str">
        <f t="shared" si="6"/>
        <v>00</v>
      </c>
      <c r="G20">
        <f t="shared" si="7"/>
        <v>23</v>
      </c>
      <c r="H20">
        <v>80685.8</v>
      </c>
      <c r="I20" s="2">
        <f t="shared" si="8"/>
        <v>3433.43829787234</v>
      </c>
      <c r="J20" t="s">
        <v>55</v>
      </c>
      <c r="K20" t="s">
        <v>17</v>
      </c>
      <c r="L20">
        <v>100000</v>
      </c>
      <c r="M20" t="str">
        <f t="shared" si="1"/>
        <v>Y</v>
      </c>
      <c r="N20" t="str">
        <f t="shared" si="2"/>
        <v>GM00SLVBLU019</v>
      </c>
    </row>
    <row r="21" spans="1:14">
      <c r="A21" t="s">
        <v>56</v>
      </c>
      <c r="B21" t="str">
        <f t="shared" si="0"/>
        <v>TY</v>
      </c>
      <c r="C21" t="str">
        <f t="shared" si="3"/>
        <v>Toyota</v>
      </c>
      <c r="D21" t="str">
        <f t="shared" si="4"/>
        <v>CAM</v>
      </c>
      <c r="E21" t="str">
        <f t="shared" si="5"/>
        <v>Camry</v>
      </c>
      <c r="F21" t="str">
        <f t="shared" si="6"/>
        <v>96</v>
      </c>
      <c r="G21">
        <f t="shared" si="7"/>
        <v>27</v>
      </c>
      <c r="H21">
        <v>114660.6</v>
      </c>
      <c r="I21" s="2">
        <f t="shared" si="8"/>
        <v>4169.47636363636</v>
      </c>
      <c r="J21" t="s">
        <v>38</v>
      </c>
      <c r="K21" t="s">
        <v>3</v>
      </c>
      <c r="L21">
        <v>100000</v>
      </c>
      <c r="M21" t="str">
        <f t="shared" si="1"/>
        <v>N</v>
      </c>
      <c r="N21" t="str">
        <f t="shared" si="2"/>
        <v>TY96CAMGRE020</v>
      </c>
    </row>
    <row r="22" spans="1:14">
      <c r="A22" t="s">
        <v>57</v>
      </c>
      <c r="B22" t="str">
        <f t="shared" si="0"/>
        <v>TY</v>
      </c>
      <c r="C22" t="str">
        <f t="shared" si="3"/>
        <v>Toyota</v>
      </c>
      <c r="D22" t="str">
        <f t="shared" si="4"/>
        <v>CAM</v>
      </c>
      <c r="E22" t="str">
        <f t="shared" si="5"/>
        <v>Camry</v>
      </c>
      <c r="F22" t="str">
        <f t="shared" si="6"/>
        <v>98</v>
      </c>
      <c r="G22">
        <f t="shared" si="7"/>
        <v>25</v>
      </c>
      <c r="H22">
        <v>93382.6</v>
      </c>
      <c r="I22" s="2">
        <f t="shared" si="8"/>
        <v>3662.06274509804</v>
      </c>
      <c r="J22" t="s">
        <v>34</v>
      </c>
      <c r="K22" t="s">
        <v>15</v>
      </c>
      <c r="L22">
        <v>100000</v>
      </c>
      <c r="M22" t="str">
        <f t="shared" si="1"/>
        <v>Y</v>
      </c>
      <c r="N22" t="str">
        <f t="shared" si="2"/>
        <v>TY98CAMBLA021</v>
      </c>
    </row>
    <row r="23" spans="1:14">
      <c r="A23" t="s">
        <v>58</v>
      </c>
      <c r="B23" t="str">
        <f t="shared" si="0"/>
        <v>TY</v>
      </c>
      <c r="C23" t="str">
        <f t="shared" si="3"/>
        <v>Toyota</v>
      </c>
      <c r="D23" t="str">
        <f t="shared" si="4"/>
        <v>CAM</v>
      </c>
      <c r="E23" t="str">
        <f t="shared" si="5"/>
        <v>Camry</v>
      </c>
      <c r="F23" t="str">
        <f t="shared" si="6"/>
        <v>00</v>
      </c>
      <c r="G23">
        <f t="shared" si="7"/>
        <v>23</v>
      </c>
      <c r="H23">
        <v>85928</v>
      </c>
      <c r="I23" s="2">
        <f t="shared" si="8"/>
        <v>3656.51063829787</v>
      </c>
      <c r="J23" t="s">
        <v>38</v>
      </c>
      <c r="K23" t="s">
        <v>4</v>
      </c>
      <c r="L23">
        <v>100000</v>
      </c>
      <c r="M23" t="str">
        <f t="shared" si="1"/>
        <v>Y</v>
      </c>
      <c r="N23" t="str">
        <f t="shared" si="2"/>
        <v>TY00CAMGRE022</v>
      </c>
    </row>
    <row r="24" spans="1:14">
      <c r="A24" t="s">
        <v>59</v>
      </c>
      <c r="B24" t="str">
        <f t="shared" si="0"/>
        <v>TY</v>
      </c>
      <c r="C24" t="str">
        <f t="shared" si="3"/>
        <v>Toyota</v>
      </c>
      <c r="D24" t="str">
        <f t="shared" si="4"/>
        <v>CAM</v>
      </c>
      <c r="E24" t="str">
        <f t="shared" si="5"/>
        <v>Camry</v>
      </c>
      <c r="F24" t="str">
        <f t="shared" si="6"/>
        <v>02</v>
      </c>
      <c r="G24">
        <f t="shared" si="7"/>
        <v>21</v>
      </c>
      <c r="H24">
        <v>67829.1</v>
      </c>
      <c r="I24" s="2">
        <f t="shared" si="8"/>
        <v>3154.84186046512</v>
      </c>
      <c r="J24" t="s">
        <v>34</v>
      </c>
      <c r="K24" t="s">
        <v>14</v>
      </c>
      <c r="L24">
        <v>100000</v>
      </c>
      <c r="M24" t="str">
        <f t="shared" si="1"/>
        <v>Y</v>
      </c>
      <c r="N24" t="str">
        <f t="shared" si="2"/>
        <v>TY02CAMBLA023</v>
      </c>
    </row>
    <row r="25" spans="1:14">
      <c r="A25" t="s">
        <v>60</v>
      </c>
      <c r="B25" t="str">
        <f t="shared" si="0"/>
        <v>TY</v>
      </c>
      <c r="C25" t="str">
        <f t="shared" si="3"/>
        <v>Toyota</v>
      </c>
      <c r="D25" t="str">
        <f t="shared" si="4"/>
        <v>CAM</v>
      </c>
      <c r="E25" t="str">
        <f t="shared" si="5"/>
        <v>Camry</v>
      </c>
      <c r="F25" t="str">
        <f t="shared" si="6"/>
        <v>09</v>
      </c>
      <c r="G25">
        <f t="shared" si="7"/>
        <v>14</v>
      </c>
      <c r="H25">
        <v>48114.2</v>
      </c>
      <c r="I25" s="2">
        <f t="shared" si="8"/>
        <v>3318.22068965517</v>
      </c>
      <c r="J25" t="s">
        <v>36</v>
      </c>
      <c r="K25" t="s">
        <v>6</v>
      </c>
      <c r="L25">
        <v>100000</v>
      </c>
      <c r="M25" t="str">
        <f t="shared" si="1"/>
        <v>Y</v>
      </c>
      <c r="N25" t="str">
        <f t="shared" si="2"/>
        <v>TY09CAMWHI024</v>
      </c>
    </row>
    <row r="26" spans="1:14">
      <c r="A26" t="s">
        <v>61</v>
      </c>
      <c r="B26" t="str">
        <f t="shared" si="0"/>
        <v>TY</v>
      </c>
      <c r="C26" t="str">
        <f t="shared" si="3"/>
        <v>Toyota</v>
      </c>
      <c r="D26" t="str">
        <f t="shared" si="4"/>
        <v>COR</v>
      </c>
      <c r="E26" t="str">
        <f t="shared" si="5"/>
        <v>Corolla</v>
      </c>
      <c r="F26" t="str">
        <f t="shared" si="6"/>
        <v>02</v>
      </c>
      <c r="G26">
        <f t="shared" si="7"/>
        <v>21</v>
      </c>
      <c r="H26">
        <v>64467.4</v>
      </c>
      <c r="I26" s="2">
        <f t="shared" si="8"/>
        <v>2998.48372093023</v>
      </c>
      <c r="J26" t="s">
        <v>62</v>
      </c>
      <c r="K26" t="s">
        <v>5</v>
      </c>
      <c r="L26">
        <v>100000</v>
      </c>
      <c r="M26" t="str">
        <f t="shared" si="1"/>
        <v>Y</v>
      </c>
      <c r="N26" t="str">
        <f t="shared" si="2"/>
        <v>TY02CORRED025</v>
      </c>
    </row>
    <row r="27" spans="1:14">
      <c r="A27" t="s">
        <v>63</v>
      </c>
      <c r="B27" t="str">
        <f t="shared" si="0"/>
        <v>TY</v>
      </c>
      <c r="C27" t="str">
        <f t="shared" si="3"/>
        <v>Toyota</v>
      </c>
      <c r="D27" t="str">
        <f t="shared" si="4"/>
        <v>COR</v>
      </c>
      <c r="E27" t="str">
        <f t="shared" si="5"/>
        <v>Corolla</v>
      </c>
      <c r="F27" t="str">
        <f t="shared" si="6"/>
        <v>03</v>
      </c>
      <c r="G27">
        <f t="shared" si="7"/>
        <v>20</v>
      </c>
      <c r="H27">
        <v>73444.4</v>
      </c>
      <c r="I27" s="2">
        <f t="shared" si="8"/>
        <v>3582.65365853659</v>
      </c>
      <c r="J27" t="s">
        <v>34</v>
      </c>
      <c r="K27" t="s">
        <v>5</v>
      </c>
      <c r="L27">
        <v>100000</v>
      </c>
      <c r="M27" t="str">
        <f t="shared" si="1"/>
        <v>Y</v>
      </c>
      <c r="N27" t="str">
        <f t="shared" si="2"/>
        <v>TY03CORBLA026</v>
      </c>
    </row>
    <row r="28" spans="1:14">
      <c r="A28" t="s">
        <v>64</v>
      </c>
      <c r="B28" t="str">
        <f t="shared" si="0"/>
        <v>TY</v>
      </c>
      <c r="C28" t="str">
        <f t="shared" si="3"/>
        <v>Toyota</v>
      </c>
      <c r="D28" t="str">
        <f t="shared" si="4"/>
        <v>COR</v>
      </c>
      <c r="E28" t="str">
        <f t="shared" si="5"/>
        <v>Corolla</v>
      </c>
      <c r="F28" t="str">
        <f t="shared" si="6"/>
        <v>14</v>
      </c>
      <c r="G28">
        <f t="shared" si="7"/>
        <v>9</v>
      </c>
      <c r="H28">
        <v>17556.3</v>
      </c>
      <c r="I28" s="2">
        <f t="shared" si="8"/>
        <v>1848.03157894737</v>
      </c>
      <c r="J28" t="s">
        <v>55</v>
      </c>
      <c r="K28" t="s">
        <v>11</v>
      </c>
      <c r="L28">
        <v>100000</v>
      </c>
      <c r="M28" t="str">
        <f t="shared" si="1"/>
        <v>Y</v>
      </c>
      <c r="N28" t="str">
        <f t="shared" si="2"/>
        <v>TY14CORBLU027</v>
      </c>
    </row>
    <row r="29" spans="1:14">
      <c r="A29" t="s">
        <v>65</v>
      </c>
      <c r="B29" t="str">
        <f t="shared" si="0"/>
        <v>TY</v>
      </c>
      <c r="C29" t="str">
        <f t="shared" si="3"/>
        <v>Toyota</v>
      </c>
      <c r="D29" t="str">
        <f t="shared" si="4"/>
        <v>COR</v>
      </c>
      <c r="E29" t="str">
        <f t="shared" si="5"/>
        <v>Corolla</v>
      </c>
      <c r="F29" t="str">
        <f t="shared" si="6"/>
        <v>12</v>
      </c>
      <c r="G29">
        <f t="shared" si="7"/>
        <v>11</v>
      </c>
      <c r="H29">
        <v>29601.9</v>
      </c>
      <c r="I29" s="2">
        <f t="shared" si="8"/>
        <v>2574.07826086957</v>
      </c>
      <c r="J29" t="s">
        <v>34</v>
      </c>
      <c r="K29" t="s">
        <v>13</v>
      </c>
      <c r="L29">
        <v>100000</v>
      </c>
      <c r="M29" t="str">
        <f t="shared" si="1"/>
        <v>Y</v>
      </c>
      <c r="N29" t="str">
        <f t="shared" si="2"/>
        <v>TY12CORBLA028</v>
      </c>
    </row>
    <row r="30" spans="1:14">
      <c r="A30" t="s">
        <v>66</v>
      </c>
      <c r="B30" t="str">
        <f t="shared" si="0"/>
        <v>TY</v>
      </c>
      <c r="C30" t="str">
        <f t="shared" si="3"/>
        <v>Toyota</v>
      </c>
      <c r="D30" t="str">
        <f t="shared" si="4"/>
        <v>CAM</v>
      </c>
      <c r="E30" t="str">
        <f t="shared" si="5"/>
        <v>Camry</v>
      </c>
      <c r="F30" t="str">
        <f t="shared" si="6"/>
        <v>12</v>
      </c>
      <c r="G30">
        <f t="shared" si="7"/>
        <v>11</v>
      </c>
      <c r="H30">
        <v>22128.2</v>
      </c>
      <c r="I30" s="2">
        <f t="shared" si="8"/>
        <v>1924.19130434783</v>
      </c>
      <c r="J30" t="s">
        <v>55</v>
      </c>
      <c r="K30" t="s">
        <v>3</v>
      </c>
      <c r="L30">
        <v>100000</v>
      </c>
      <c r="M30" t="str">
        <f t="shared" si="1"/>
        <v>Y</v>
      </c>
      <c r="N30" t="str">
        <f t="shared" si="2"/>
        <v>TY12CAMBLU029</v>
      </c>
    </row>
    <row r="31" spans="1:14">
      <c r="A31" t="s">
        <v>67</v>
      </c>
      <c r="B31" t="str">
        <f t="shared" si="0"/>
        <v>HO</v>
      </c>
      <c r="C31" t="str">
        <f t="shared" si="3"/>
        <v>Honda</v>
      </c>
      <c r="D31" t="str">
        <f t="shared" si="4"/>
        <v>CIV</v>
      </c>
      <c r="E31" t="str">
        <f t="shared" si="5"/>
        <v>Civic</v>
      </c>
      <c r="F31" t="str">
        <f t="shared" si="6"/>
        <v>99</v>
      </c>
      <c r="G31">
        <f t="shared" si="7"/>
        <v>24</v>
      </c>
      <c r="H31">
        <v>82374</v>
      </c>
      <c r="I31" s="2">
        <f t="shared" si="8"/>
        <v>3362.20408163265</v>
      </c>
      <c r="J31" t="s">
        <v>36</v>
      </c>
      <c r="K31" t="s">
        <v>12</v>
      </c>
      <c r="L31">
        <v>75000</v>
      </c>
      <c r="M31" t="str">
        <f t="shared" si="1"/>
        <v>N</v>
      </c>
      <c r="N31" t="str">
        <f t="shared" si="2"/>
        <v>HO99CIVWHI030</v>
      </c>
    </row>
    <row r="32" spans="1:14">
      <c r="A32" t="s">
        <v>68</v>
      </c>
      <c r="B32" t="str">
        <f t="shared" si="0"/>
        <v>HO</v>
      </c>
      <c r="C32" t="str">
        <f t="shared" si="3"/>
        <v>Honda</v>
      </c>
      <c r="D32" t="str">
        <f t="shared" si="4"/>
        <v>CIV</v>
      </c>
      <c r="E32" t="str">
        <f t="shared" si="5"/>
        <v>Civic</v>
      </c>
      <c r="F32" t="str">
        <f t="shared" si="6"/>
        <v>01</v>
      </c>
      <c r="G32">
        <f t="shared" si="7"/>
        <v>22</v>
      </c>
      <c r="H32">
        <v>69891.9</v>
      </c>
      <c r="I32" s="2">
        <f t="shared" si="8"/>
        <v>3106.30666666667</v>
      </c>
      <c r="J32" t="s">
        <v>55</v>
      </c>
      <c r="K32" t="s">
        <v>8</v>
      </c>
      <c r="L32">
        <v>75000</v>
      </c>
      <c r="M32" t="str">
        <f t="shared" si="1"/>
        <v>Y</v>
      </c>
      <c r="N32" t="str">
        <f t="shared" si="2"/>
        <v>HO01CIVBLU031</v>
      </c>
    </row>
    <row r="33" spans="1:14">
      <c r="A33" t="s">
        <v>69</v>
      </c>
      <c r="B33" t="str">
        <f t="shared" si="0"/>
        <v>HO</v>
      </c>
      <c r="C33" t="str">
        <f t="shared" si="3"/>
        <v>Honda</v>
      </c>
      <c r="D33" t="str">
        <f t="shared" si="4"/>
        <v>CIV</v>
      </c>
      <c r="E33" t="str">
        <f t="shared" si="5"/>
        <v>Civic</v>
      </c>
      <c r="F33" t="str">
        <f t="shared" si="6"/>
        <v>10</v>
      </c>
      <c r="G33">
        <f t="shared" si="7"/>
        <v>13</v>
      </c>
      <c r="H33">
        <v>22573</v>
      </c>
      <c r="I33" s="2">
        <f t="shared" si="8"/>
        <v>1672.07407407407</v>
      </c>
      <c r="J33" t="s">
        <v>55</v>
      </c>
      <c r="K33" t="s">
        <v>16</v>
      </c>
      <c r="L33">
        <v>75000</v>
      </c>
      <c r="M33" t="str">
        <f t="shared" si="1"/>
        <v>Y</v>
      </c>
      <c r="N33" t="str">
        <f t="shared" si="2"/>
        <v>HO10CIVBLU032</v>
      </c>
    </row>
    <row r="34" spans="1:14">
      <c r="A34" t="s">
        <v>70</v>
      </c>
      <c r="B34" t="str">
        <f t="shared" si="0"/>
        <v>HO</v>
      </c>
      <c r="C34" t="str">
        <f t="shared" si="3"/>
        <v>Honda</v>
      </c>
      <c r="D34" t="str">
        <f t="shared" si="4"/>
        <v>CIV</v>
      </c>
      <c r="E34" t="str">
        <f t="shared" si="5"/>
        <v>Civic</v>
      </c>
      <c r="F34" t="str">
        <f t="shared" si="6"/>
        <v>10</v>
      </c>
      <c r="G34">
        <f t="shared" si="7"/>
        <v>13</v>
      </c>
      <c r="H34">
        <v>33477.2</v>
      </c>
      <c r="I34" s="2">
        <f t="shared" si="8"/>
        <v>2479.79259259259</v>
      </c>
      <c r="J34" t="s">
        <v>34</v>
      </c>
      <c r="K34" t="s">
        <v>15</v>
      </c>
      <c r="L34">
        <v>75000</v>
      </c>
      <c r="M34" t="str">
        <f t="shared" si="1"/>
        <v>Y</v>
      </c>
      <c r="N34" t="str">
        <f t="shared" si="2"/>
        <v>HO10CIVBLA033</v>
      </c>
    </row>
    <row r="35" spans="1:14">
      <c r="A35" t="s">
        <v>71</v>
      </c>
      <c r="B35" t="str">
        <f t="shared" si="0"/>
        <v>HO</v>
      </c>
      <c r="C35" t="str">
        <f t="shared" ref="C35:C53" si="9">VLOOKUP(B35,B$56:C$61,2)</f>
        <v>Honda</v>
      </c>
      <c r="D35" t="str">
        <f t="shared" ref="D35:D53" si="10">MID(A35,5,3)</f>
        <v>CIV</v>
      </c>
      <c r="E35" t="str">
        <f t="shared" ref="E35:E53" si="11">VLOOKUP(D35,E$56:F$66,2)</f>
        <v>Civic</v>
      </c>
      <c r="F35" t="str">
        <f t="shared" ref="F35:F53" si="12">MID(A35,3,2)</f>
        <v>11</v>
      </c>
      <c r="G35">
        <f t="shared" ref="G35:G53" si="13">IF(23-F35&gt;0,23-F35,100-F35+23)</f>
        <v>12</v>
      </c>
      <c r="H35">
        <v>30555.3</v>
      </c>
      <c r="I35" s="2">
        <f t="shared" ref="I35:I53" si="14">H35/(G35+0.5)</f>
        <v>2444.424</v>
      </c>
      <c r="J35" t="s">
        <v>34</v>
      </c>
      <c r="K35" t="s">
        <v>9</v>
      </c>
      <c r="L35">
        <v>75000</v>
      </c>
      <c r="M35" t="str">
        <f t="shared" si="1"/>
        <v>Y</v>
      </c>
      <c r="N35" t="str">
        <f t="shared" si="2"/>
        <v>HO11CIVBLA034</v>
      </c>
    </row>
    <row r="36" spans="1:14">
      <c r="A36" t="s">
        <v>72</v>
      </c>
      <c r="B36" t="str">
        <f t="shared" si="0"/>
        <v>HO</v>
      </c>
      <c r="C36" t="str">
        <f t="shared" si="9"/>
        <v>Honda</v>
      </c>
      <c r="D36" t="str">
        <f t="shared" si="10"/>
        <v>CIV</v>
      </c>
      <c r="E36" t="str">
        <f t="shared" si="11"/>
        <v>Civic</v>
      </c>
      <c r="F36" t="str">
        <f t="shared" si="12"/>
        <v>12</v>
      </c>
      <c r="G36">
        <f t="shared" si="13"/>
        <v>11</v>
      </c>
      <c r="H36">
        <v>24513.2</v>
      </c>
      <c r="I36" s="2">
        <f t="shared" si="14"/>
        <v>2131.58260869565</v>
      </c>
      <c r="J36" t="s">
        <v>34</v>
      </c>
      <c r="K36" t="s">
        <v>7</v>
      </c>
      <c r="L36">
        <v>75000</v>
      </c>
      <c r="M36" t="str">
        <f t="shared" si="1"/>
        <v>Y</v>
      </c>
      <c r="N36" t="str">
        <f t="shared" si="2"/>
        <v>HO12CIVBLA035</v>
      </c>
    </row>
    <row r="37" spans="1:14">
      <c r="A37" t="s">
        <v>73</v>
      </c>
      <c r="B37" t="str">
        <f t="shared" si="0"/>
        <v>HO</v>
      </c>
      <c r="C37" t="str">
        <f t="shared" si="9"/>
        <v>Honda</v>
      </c>
      <c r="D37" t="str">
        <f t="shared" si="10"/>
        <v>CIV</v>
      </c>
      <c r="E37" t="str">
        <f t="shared" si="11"/>
        <v>Civic</v>
      </c>
      <c r="F37" t="str">
        <f t="shared" si="12"/>
        <v>13</v>
      </c>
      <c r="G37">
        <f t="shared" si="13"/>
        <v>10</v>
      </c>
      <c r="H37">
        <v>13867.6</v>
      </c>
      <c r="I37" s="2">
        <f t="shared" si="14"/>
        <v>1320.72380952381</v>
      </c>
      <c r="J37" t="s">
        <v>34</v>
      </c>
      <c r="K37" t="s">
        <v>3</v>
      </c>
      <c r="L37">
        <v>75000</v>
      </c>
      <c r="M37" t="str">
        <f t="shared" si="1"/>
        <v>Y</v>
      </c>
      <c r="N37" t="str">
        <f t="shared" si="2"/>
        <v>HO13CIVBLA036</v>
      </c>
    </row>
    <row r="38" spans="1:14">
      <c r="A38" t="s">
        <v>74</v>
      </c>
      <c r="B38" t="str">
        <f t="shared" si="0"/>
        <v>HO</v>
      </c>
      <c r="C38" t="str">
        <f t="shared" si="9"/>
        <v>Honda</v>
      </c>
      <c r="D38" t="str">
        <f t="shared" si="10"/>
        <v>ODY</v>
      </c>
      <c r="E38" t="str">
        <f t="shared" si="11"/>
        <v>Odyssey</v>
      </c>
      <c r="F38" t="str">
        <f t="shared" si="12"/>
        <v>05</v>
      </c>
      <c r="G38">
        <f t="shared" si="13"/>
        <v>18</v>
      </c>
      <c r="H38">
        <v>60389.5</v>
      </c>
      <c r="I38" s="2">
        <f t="shared" si="14"/>
        <v>3264.2972972973</v>
      </c>
      <c r="J38" t="s">
        <v>36</v>
      </c>
      <c r="K38" t="s">
        <v>6</v>
      </c>
      <c r="L38">
        <v>100000</v>
      </c>
      <c r="M38" t="str">
        <f t="shared" si="1"/>
        <v>Y</v>
      </c>
      <c r="N38" t="str">
        <f t="shared" si="2"/>
        <v>HO05ODYWHI037</v>
      </c>
    </row>
    <row r="39" spans="1:14">
      <c r="A39" t="s">
        <v>75</v>
      </c>
      <c r="B39" t="str">
        <f t="shared" si="0"/>
        <v>HO</v>
      </c>
      <c r="C39" t="str">
        <f t="shared" si="9"/>
        <v>Honda</v>
      </c>
      <c r="D39" t="str">
        <f t="shared" si="10"/>
        <v>ODY</v>
      </c>
      <c r="E39" t="str">
        <f t="shared" si="11"/>
        <v>Odyssey</v>
      </c>
      <c r="F39" t="str">
        <f t="shared" si="12"/>
        <v>07</v>
      </c>
      <c r="G39">
        <f t="shared" si="13"/>
        <v>16</v>
      </c>
      <c r="H39">
        <v>50854.1</v>
      </c>
      <c r="I39" s="2">
        <f t="shared" si="14"/>
        <v>3082.06666666667</v>
      </c>
      <c r="J39" t="s">
        <v>34</v>
      </c>
      <c r="K39" t="s">
        <v>15</v>
      </c>
      <c r="L39">
        <v>100000</v>
      </c>
      <c r="M39" t="str">
        <f t="shared" si="1"/>
        <v>Y</v>
      </c>
      <c r="N39" t="str">
        <f t="shared" si="2"/>
        <v>HO07ODYBLA038</v>
      </c>
    </row>
    <row r="40" spans="1:14">
      <c r="A40" t="s">
        <v>76</v>
      </c>
      <c r="B40" t="str">
        <f t="shared" si="0"/>
        <v>HO</v>
      </c>
      <c r="C40" t="str">
        <f t="shared" si="9"/>
        <v>Honda</v>
      </c>
      <c r="D40" t="str">
        <f t="shared" si="10"/>
        <v>ODY</v>
      </c>
      <c r="E40" t="str">
        <f t="shared" si="11"/>
        <v>Odyssey</v>
      </c>
      <c r="F40" t="str">
        <f t="shared" si="12"/>
        <v>08</v>
      </c>
      <c r="G40">
        <f t="shared" si="13"/>
        <v>15</v>
      </c>
      <c r="H40">
        <v>42504.6</v>
      </c>
      <c r="I40" s="2">
        <f t="shared" si="14"/>
        <v>2742.23225806452</v>
      </c>
      <c r="J40" t="s">
        <v>36</v>
      </c>
      <c r="K40" t="s">
        <v>12</v>
      </c>
      <c r="L40">
        <v>100000</v>
      </c>
      <c r="M40" t="str">
        <f t="shared" si="1"/>
        <v>Y</v>
      </c>
      <c r="N40" t="str">
        <f t="shared" si="2"/>
        <v>HO08ODYWHI039</v>
      </c>
    </row>
    <row r="41" spans="1:14">
      <c r="A41" t="s">
        <v>77</v>
      </c>
      <c r="B41" t="str">
        <f t="shared" si="0"/>
        <v>HO</v>
      </c>
      <c r="C41" t="str">
        <f t="shared" si="9"/>
        <v>Honda</v>
      </c>
      <c r="D41" t="str">
        <f t="shared" si="10"/>
        <v>ODY</v>
      </c>
      <c r="E41" t="str">
        <f t="shared" si="11"/>
        <v>Odyssey</v>
      </c>
      <c r="F41" t="str">
        <f t="shared" si="12"/>
        <v>01</v>
      </c>
      <c r="G41">
        <f t="shared" si="13"/>
        <v>22</v>
      </c>
      <c r="H41">
        <v>68658.9</v>
      </c>
      <c r="I41" s="2">
        <f t="shared" si="14"/>
        <v>3051.50666666667</v>
      </c>
      <c r="J41" t="s">
        <v>34</v>
      </c>
      <c r="K41" t="s">
        <v>14</v>
      </c>
      <c r="L41">
        <v>100000</v>
      </c>
      <c r="M41" t="str">
        <f t="shared" si="1"/>
        <v>Y</v>
      </c>
      <c r="N41" t="str">
        <f t="shared" si="2"/>
        <v>HO01ODYBLA040</v>
      </c>
    </row>
    <row r="42" spans="1:14">
      <c r="A42" t="s">
        <v>78</v>
      </c>
      <c r="B42" t="str">
        <f t="shared" si="0"/>
        <v>HO</v>
      </c>
      <c r="C42" t="str">
        <f t="shared" si="9"/>
        <v>Honda</v>
      </c>
      <c r="D42" t="str">
        <f t="shared" si="10"/>
        <v>ODY</v>
      </c>
      <c r="E42" t="str">
        <f t="shared" si="11"/>
        <v>Odyssey</v>
      </c>
      <c r="F42" t="str">
        <f t="shared" si="12"/>
        <v>14</v>
      </c>
      <c r="G42">
        <f t="shared" si="13"/>
        <v>9</v>
      </c>
      <c r="H42">
        <v>3708.1</v>
      </c>
      <c r="I42" s="2">
        <f t="shared" si="14"/>
        <v>390.326315789474</v>
      </c>
      <c r="J42" t="s">
        <v>34</v>
      </c>
      <c r="K42" t="s">
        <v>10</v>
      </c>
      <c r="L42">
        <v>100000</v>
      </c>
      <c r="M42" t="str">
        <f t="shared" si="1"/>
        <v>Y</v>
      </c>
      <c r="N42" t="str">
        <f t="shared" si="2"/>
        <v>HO14ODYBLA041</v>
      </c>
    </row>
    <row r="43" spans="1:14">
      <c r="A43" t="s">
        <v>79</v>
      </c>
      <c r="B43" t="str">
        <f t="shared" si="0"/>
        <v>CR</v>
      </c>
      <c r="C43" t="str">
        <f t="shared" si="9"/>
        <v>Chrysler</v>
      </c>
      <c r="D43" t="str">
        <f t="shared" si="10"/>
        <v>PTC</v>
      </c>
      <c r="E43" t="str">
        <f t="shared" si="11"/>
        <v>PT Cruiser</v>
      </c>
      <c r="F43" t="str">
        <f t="shared" si="12"/>
        <v>04</v>
      </c>
      <c r="G43">
        <f t="shared" si="13"/>
        <v>19</v>
      </c>
      <c r="H43">
        <v>64542</v>
      </c>
      <c r="I43" s="2">
        <f t="shared" si="14"/>
        <v>3309.84615384615</v>
      </c>
      <c r="J43" t="s">
        <v>55</v>
      </c>
      <c r="K43" t="s">
        <v>14</v>
      </c>
      <c r="L43">
        <v>75000</v>
      </c>
      <c r="M43" t="str">
        <f t="shared" si="1"/>
        <v>Y</v>
      </c>
      <c r="N43" t="str">
        <f t="shared" si="2"/>
        <v>CR04PTCBLU042</v>
      </c>
    </row>
    <row r="44" spans="1:14">
      <c r="A44" t="s">
        <v>80</v>
      </c>
      <c r="B44" t="str">
        <f t="shared" si="0"/>
        <v>CR</v>
      </c>
      <c r="C44" t="str">
        <f t="shared" si="9"/>
        <v>Chrysler</v>
      </c>
      <c r="D44" t="str">
        <f t="shared" si="10"/>
        <v>PTC</v>
      </c>
      <c r="E44" t="str">
        <f t="shared" si="11"/>
        <v>PT Cruiser</v>
      </c>
      <c r="F44" t="str">
        <f t="shared" si="12"/>
        <v>07</v>
      </c>
      <c r="G44">
        <f t="shared" si="13"/>
        <v>16</v>
      </c>
      <c r="H44">
        <v>42074.2</v>
      </c>
      <c r="I44" s="2">
        <f t="shared" si="14"/>
        <v>2549.95151515152</v>
      </c>
      <c r="J44" t="s">
        <v>38</v>
      </c>
      <c r="K44" t="s">
        <v>5</v>
      </c>
      <c r="L44">
        <v>75000</v>
      </c>
      <c r="M44" t="str">
        <f t="shared" si="1"/>
        <v>Y</v>
      </c>
      <c r="N44" t="str">
        <f t="shared" si="2"/>
        <v>CR07PTCGRE043</v>
      </c>
    </row>
    <row r="45" spans="1:14">
      <c r="A45" t="s">
        <v>81</v>
      </c>
      <c r="B45" t="str">
        <f t="shared" si="0"/>
        <v>CR</v>
      </c>
      <c r="C45" t="str">
        <f t="shared" si="9"/>
        <v>Chrysler</v>
      </c>
      <c r="D45" t="str">
        <f t="shared" si="10"/>
        <v>PTC</v>
      </c>
      <c r="E45" t="str">
        <f t="shared" si="11"/>
        <v>PT Cruiser</v>
      </c>
      <c r="F45" t="str">
        <f t="shared" si="12"/>
        <v>11</v>
      </c>
      <c r="G45">
        <f t="shared" si="13"/>
        <v>12</v>
      </c>
      <c r="H45">
        <v>27394.2</v>
      </c>
      <c r="I45" s="2">
        <f t="shared" si="14"/>
        <v>2191.536</v>
      </c>
      <c r="J45" t="s">
        <v>34</v>
      </c>
      <c r="K45" t="s">
        <v>17</v>
      </c>
      <c r="L45">
        <v>75000</v>
      </c>
      <c r="M45" t="str">
        <f t="shared" si="1"/>
        <v>Y</v>
      </c>
      <c r="N45" t="str">
        <f t="shared" si="2"/>
        <v>CR11PTCBLA044</v>
      </c>
    </row>
    <row r="46" spans="1:14">
      <c r="A46" t="s">
        <v>82</v>
      </c>
      <c r="B46" t="str">
        <f t="shared" si="0"/>
        <v>CR</v>
      </c>
      <c r="C46" t="str">
        <f t="shared" si="9"/>
        <v>Chrysler</v>
      </c>
      <c r="D46" t="str">
        <f t="shared" si="10"/>
        <v>CAR</v>
      </c>
      <c r="E46" t="str">
        <f t="shared" si="11"/>
        <v>Caravan</v>
      </c>
      <c r="F46" t="str">
        <f t="shared" si="12"/>
        <v>99</v>
      </c>
      <c r="G46">
        <f t="shared" si="13"/>
        <v>24</v>
      </c>
      <c r="H46">
        <v>79420.6</v>
      </c>
      <c r="I46" s="2">
        <f t="shared" si="14"/>
        <v>3241.65714285714</v>
      </c>
      <c r="J46" t="s">
        <v>38</v>
      </c>
      <c r="K46" t="s">
        <v>7</v>
      </c>
      <c r="L46">
        <v>75000</v>
      </c>
      <c r="M46" t="str">
        <f t="shared" si="1"/>
        <v>N</v>
      </c>
      <c r="N46" t="str">
        <f t="shared" si="2"/>
        <v>CR99CARGRE045</v>
      </c>
    </row>
    <row r="47" spans="1:14">
      <c r="A47" t="s">
        <v>83</v>
      </c>
      <c r="B47" t="str">
        <f t="shared" si="0"/>
        <v>CR</v>
      </c>
      <c r="C47" t="str">
        <f t="shared" si="9"/>
        <v>Chrysler</v>
      </c>
      <c r="D47" t="str">
        <f t="shared" si="10"/>
        <v>CAR</v>
      </c>
      <c r="E47" t="str">
        <f t="shared" si="11"/>
        <v>Caravan</v>
      </c>
      <c r="F47" t="str">
        <f t="shared" si="12"/>
        <v>00</v>
      </c>
      <c r="G47">
        <f t="shared" si="13"/>
        <v>23</v>
      </c>
      <c r="H47">
        <v>77243.1</v>
      </c>
      <c r="I47" s="2">
        <f t="shared" si="14"/>
        <v>3286.94042553192</v>
      </c>
      <c r="J47" t="s">
        <v>34</v>
      </c>
      <c r="K47" t="s">
        <v>8</v>
      </c>
      <c r="L47">
        <v>75000</v>
      </c>
      <c r="M47" t="str">
        <f t="shared" si="1"/>
        <v>N</v>
      </c>
      <c r="N47" t="str">
        <f t="shared" si="2"/>
        <v>CR00CARBLA046</v>
      </c>
    </row>
    <row r="48" spans="1:14">
      <c r="A48" t="s">
        <v>84</v>
      </c>
      <c r="B48" t="str">
        <f t="shared" si="0"/>
        <v>CR</v>
      </c>
      <c r="C48" t="str">
        <f t="shared" si="9"/>
        <v>Chrysler</v>
      </c>
      <c r="D48" t="str">
        <f t="shared" si="10"/>
        <v>CAR</v>
      </c>
      <c r="E48" t="str">
        <f t="shared" si="11"/>
        <v>Caravan</v>
      </c>
      <c r="F48" t="str">
        <f t="shared" si="12"/>
        <v>04</v>
      </c>
      <c r="G48">
        <f t="shared" si="13"/>
        <v>19</v>
      </c>
      <c r="H48">
        <v>72527.2</v>
      </c>
      <c r="I48" s="2">
        <f t="shared" si="14"/>
        <v>3719.34358974359</v>
      </c>
      <c r="J48" t="s">
        <v>36</v>
      </c>
      <c r="K48" t="s">
        <v>2</v>
      </c>
      <c r="L48">
        <v>75000</v>
      </c>
      <c r="M48" t="str">
        <f t="shared" si="1"/>
        <v>Y</v>
      </c>
      <c r="N48" t="str">
        <f t="shared" si="2"/>
        <v>CR04CARWHI047</v>
      </c>
    </row>
    <row r="49" spans="1:14">
      <c r="A49" t="s">
        <v>85</v>
      </c>
      <c r="B49" t="str">
        <f t="shared" si="0"/>
        <v>CR</v>
      </c>
      <c r="C49" t="str">
        <f t="shared" si="9"/>
        <v>Chrysler</v>
      </c>
      <c r="D49" t="str">
        <f t="shared" si="10"/>
        <v>CAR</v>
      </c>
      <c r="E49" t="str">
        <f t="shared" si="11"/>
        <v>Caravan</v>
      </c>
      <c r="F49" t="str">
        <f t="shared" si="12"/>
        <v>04</v>
      </c>
      <c r="G49">
        <f t="shared" si="13"/>
        <v>19</v>
      </c>
      <c r="H49">
        <v>52699.4</v>
      </c>
      <c r="I49" s="2">
        <f t="shared" si="14"/>
        <v>2702.53333333333</v>
      </c>
      <c r="J49" t="s">
        <v>62</v>
      </c>
      <c r="K49" t="s">
        <v>2</v>
      </c>
      <c r="L49">
        <v>75000</v>
      </c>
      <c r="M49" t="str">
        <f t="shared" si="1"/>
        <v>Y</v>
      </c>
      <c r="N49" t="str">
        <f t="shared" si="2"/>
        <v>CR04CARRED048</v>
      </c>
    </row>
    <row r="50" spans="1:14">
      <c r="A50" t="s">
        <v>86</v>
      </c>
      <c r="B50" t="str">
        <f t="shared" si="0"/>
        <v>HY</v>
      </c>
      <c r="C50" t="str">
        <f t="shared" si="9"/>
        <v>Hyundai</v>
      </c>
      <c r="D50" t="str">
        <f t="shared" si="10"/>
        <v>ELA</v>
      </c>
      <c r="E50" t="str">
        <f t="shared" si="11"/>
        <v>Elantra</v>
      </c>
      <c r="F50" t="str">
        <f t="shared" si="12"/>
        <v>11</v>
      </c>
      <c r="G50">
        <f t="shared" si="13"/>
        <v>12</v>
      </c>
      <c r="H50">
        <v>29102.3</v>
      </c>
      <c r="I50" s="2">
        <f t="shared" si="14"/>
        <v>2328.184</v>
      </c>
      <c r="J50" t="s">
        <v>34</v>
      </c>
      <c r="K50" t="s">
        <v>16</v>
      </c>
      <c r="L50">
        <v>100000</v>
      </c>
      <c r="M50" t="str">
        <f t="shared" si="1"/>
        <v>Y</v>
      </c>
      <c r="N50" t="str">
        <f t="shared" si="2"/>
        <v>HY11ELABLA049</v>
      </c>
    </row>
    <row r="51" spans="1:14">
      <c r="A51" t="s">
        <v>87</v>
      </c>
      <c r="B51" t="str">
        <f t="shared" si="0"/>
        <v>HY</v>
      </c>
      <c r="C51" t="str">
        <f t="shared" si="9"/>
        <v>Hyundai</v>
      </c>
      <c r="D51" t="str">
        <f t="shared" si="10"/>
        <v>ELA</v>
      </c>
      <c r="E51" t="str">
        <f t="shared" si="11"/>
        <v>Elantra</v>
      </c>
      <c r="F51" t="str">
        <f t="shared" si="12"/>
        <v>12</v>
      </c>
      <c r="G51">
        <f t="shared" si="13"/>
        <v>11</v>
      </c>
      <c r="H51">
        <v>22282</v>
      </c>
      <c r="I51" s="2">
        <f t="shared" si="14"/>
        <v>1937.5652173913</v>
      </c>
      <c r="J51" t="s">
        <v>55</v>
      </c>
      <c r="K51" t="s">
        <v>10</v>
      </c>
      <c r="L51">
        <v>100000</v>
      </c>
      <c r="M51" t="str">
        <f t="shared" si="1"/>
        <v>Y</v>
      </c>
      <c r="N51" t="str">
        <f t="shared" si="2"/>
        <v>HY12ELABLU050</v>
      </c>
    </row>
    <row r="52" spans="1:14">
      <c r="A52" t="s">
        <v>88</v>
      </c>
      <c r="B52" t="str">
        <f t="shared" si="0"/>
        <v>HY</v>
      </c>
      <c r="C52" t="str">
        <f t="shared" si="9"/>
        <v>Hyundai</v>
      </c>
      <c r="D52" t="str">
        <f t="shared" si="10"/>
        <v>ELA</v>
      </c>
      <c r="E52" t="str">
        <f t="shared" si="11"/>
        <v>Elantra</v>
      </c>
      <c r="F52" t="str">
        <f t="shared" si="12"/>
        <v>13</v>
      </c>
      <c r="G52">
        <f t="shared" si="13"/>
        <v>10</v>
      </c>
      <c r="H52">
        <v>20223.9</v>
      </c>
      <c r="I52" s="2">
        <f t="shared" si="14"/>
        <v>1926.08571428571</v>
      </c>
      <c r="J52" t="s">
        <v>34</v>
      </c>
      <c r="K52" t="s">
        <v>11</v>
      </c>
      <c r="L52">
        <v>100000</v>
      </c>
      <c r="M52" t="str">
        <f t="shared" si="1"/>
        <v>Y</v>
      </c>
      <c r="N52" t="str">
        <f t="shared" si="2"/>
        <v>HY13ELABLA051</v>
      </c>
    </row>
    <row r="53" spans="1:14">
      <c r="A53" t="s">
        <v>89</v>
      </c>
      <c r="B53" t="str">
        <f t="shared" si="0"/>
        <v>HY</v>
      </c>
      <c r="C53" t="str">
        <f t="shared" si="9"/>
        <v>Hyundai</v>
      </c>
      <c r="D53" t="str">
        <f t="shared" si="10"/>
        <v>ELA</v>
      </c>
      <c r="E53" t="str">
        <f t="shared" si="11"/>
        <v>Elantra</v>
      </c>
      <c r="F53" t="str">
        <f t="shared" si="12"/>
        <v>13</v>
      </c>
      <c r="G53">
        <f t="shared" si="13"/>
        <v>10</v>
      </c>
      <c r="H53">
        <v>22188.5</v>
      </c>
      <c r="I53" s="2">
        <f t="shared" si="14"/>
        <v>2113.19047619048</v>
      </c>
      <c r="J53" t="s">
        <v>55</v>
      </c>
      <c r="K53" t="s">
        <v>4</v>
      </c>
      <c r="L53">
        <v>100000</v>
      </c>
      <c r="M53" t="str">
        <f t="shared" si="1"/>
        <v>Y</v>
      </c>
      <c r="N53" t="str">
        <f t="shared" si="2"/>
        <v>HY13ELABLU052</v>
      </c>
    </row>
    <row r="56" spans="2:6">
      <c r="B56" t="s">
        <v>90</v>
      </c>
      <c r="C56" t="s">
        <v>91</v>
      </c>
      <c r="E56" t="s">
        <v>92</v>
      </c>
      <c r="F56" t="s">
        <v>93</v>
      </c>
    </row>
    <row r="57" spans="2:6">
      <c r="B57" t="s">
        <v>94</v>
      </c>
      <c r="C57" t="s">
        <v>95</v>
      </c>
      <c r="E57" t="s">
        <v>96</v>
      </c>
      <c r="F57" t="s">
        <v>97</v>
      </c>
    </row>
    <row r="58" spans="2:6">
      <c r="B58" t="s">
        <v>98</v>
      </c>
      <c r="C58" t="s">
        <v>99</v>
      </c>
      <c r="E58" t="s">
        <v>100</v>
      </c>
      <c r="F58" t="s">
        <v>101</v>
      </c>
    </row>
    <row r="59" spans="2:6">
      <c r="B59" t="s">
        <v>102</v>
      </c>
      <c r="C59" t="s">
        <v>103</v>
      </c>
      <c r="E59" t="s">
        <v>104</v>
      </c>
      <c r="F59" t="s">
        <v>105</v>
      </c>
    </row>
    <row r="60" spans="2:6">
      <c r="B60" t="s">
        <v>106</v>
      </c>
      <c r="C60" t="s">
        <v>107</v>
      </c>
      <c r="E60" t="s">
        <v>108</v>
      </c>
      <c r="F60" t="s">
        <v>109</v>
      </c>
    </row>
    <row r="61" spans="2:6">
      <c r="B61" t="s">
        <v>110</v>
      </c>
      <c r="C61" t="s">
        <v>111</v>
      </c>
      <c r="E61" t="s">
        <v>112</v>
      </c>
      <c r="F61" t="s">
        <v>113</v>
      </c>
    </row>
    <row r="62" spans="5:6">
      <c r="E62" t="s">
        <v>114</v>
      </c>
      <c r="F62" t="s">
        <v>115</v>
      </c>
    </row>
    <row r="63" spans="5:6">
      <c r="E63" t="s">
        <v>116</v>
      </c>
      <c r="F63" t="s">
        <v>117</v>
      </c>
    </row>
    <row r="64" spans="5:6">
      <c r="E64" t="s">
        <v>118</v>
      </c>
      <c r="F64" t="s">
        <v>119</v>
      </c>
    </row>
    <row r="65" spans="5:6">
      <c r="E65" t="s">
        <v>120</v>
      </c>
      <c r="F65" t="s">
        <v>121</v>
      </c>
    </row>
    <row r="66" spans="5:6">
      <c r="E66" t="s">
        <v>122</v>
      </c>
      <c r="F66" t="s">
        <v>123</v>
      </c>
    </row>
  </sheetData>
  <sortState ref="E56:F66">
    <sortCondition ref="E56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car inventory.txt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aahamed</dc:creator>
  <cp:lastModifiedBy>Aqheel Ahamed Sultan Saheb Kwa</cp:lastModifiedBy>
  <dcterms:created xsi:type="dcterms:W3CDTF">2023-04-29T09:18:54Z</dcterms:created>
  <dcterms:modified xsi:type="dcterms:W3CDTF">2023-04-29T16:14:58Z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C18B0556D6C34193A2A5190187B7A150</vt:lpwstr>
  </property>
  <property fmtid="{D5CDD505-2E9C-101B-9397-08002B2CF9AE}" pid="3" name="KSOProductBuildVer">
    <vt:lpwstr>1033-11.2.0.11516</vt:lpwstr>
  </property>
</Properties>
</file>