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<sst xmlns="http://schemas.openxmlformats.org/spreadsheetml/2006/main" count="18" uniqueCount="18">
  <si>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hours</t>
  </si>
  <si>
    <t>overtime</t>
  </si>
  <si>
    <t>pay</t>
  </si>
  <si>
    <t>overtime pay</t>
  </si>
  <si>
    <t>total payment</t>
  </si>
  <si>
    <t>Total Jan payment</t>
  </si>
  <si>
    <t>Names</t>
  </si>
  <si>
    <t>wage/hr</t>
  </si>
  <si>
    <t>akash</t>
  </si>
  <si>
    <t>adarsh</t>
  </si>
  <si>
    <t>abhi</t>
  </si>
  <si>
    <t>akshay</t>
  </si>
  <si>
    <t>anant</t>
  </si>
  <si>
    <t>Max</t>
  </si>
  <si>
    <t>Min</t>
  </si>
  <si>
    <t>Avg</t>
  </si>
  <si>
    <t>Total</t>
  </si>
  <si>
    <t xml:space="preserve"> </t>
  </si>
</sst>
</file>

<file path=xl/styles.xml><?xml version="1.0" encoding="utf-8"?>
<styleSheet xmlns="http://schemas.openxmlformats.org/spreadsheetml/2006/main">
  <numFmts count="6">
    <numFmt numFmtId="176" formatCode="_ [$₹-439]* #,##0.00_ ;_ [$₹-439]* \-#,##0.00_ ;_ [$₹-439]* &quot;-&quot;??_ ;_ @_ 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6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20">
    <xf numFmtId="0" fontId="0" fillId="0" borderId="0" xfId="0"/>
    <xf numFmtId="16" fontId="0" fillId="2" borderId="0" xfId="0" applyNumberFormat="1" applyFill="1"/>
    <xf numFmtId="16" fontId="0" fillId="3" borderId="0" xfId="0" applyNumberFormat="1" applyFill="1"/>
    <xf numFmtId="176" fontId="0" fillId="0" borderId="0" xfId="5" applyNumberFormat="1" applyAlignment="1"/>
    <xf numFmtId="0" fontId="0" fillId="2" borderId="0" xfId="5" applyNumberFormat="1" applyFill="1" applyAlignment="1"/>
    <xf numFmtId="0" fontId="0" fillId="3" borderId="0" xfId="5" applyNumberFormat="1" applyFill="1" applyAlignment="1"/>
    <xf numFmtId="0" fontId="0" fillId="2" borderId="0" xfId="0" applyFill="1"/>
    <xf numFmtId="176" fontId="0" fillId="0" borderId="0" xfId="5" applyNumberFormat="1"/>
    <xf numFmtId="179" fontId="0" fillId="0" borderId="0" xfId="0" applyNumberFormat="1"/>
    <xf numFmtId="176" fontId="0" fillId="0" borderId="0" xfId="0" applyNumberFormat="1"/>
    <xf numFmtId="0" fontId="0" fillId="0" borderId="0" xfId="0" applyNumberFormat="1"/>
    <xf numFmtId="16" fontId="0" fillId="4" borderId="0" xfId="0" applyNumberFormat="1" applyFill="1"/>
    <xf numFmtId="17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6" fontId="0" fillId="6" borderId="0" xfId="0" applyNumberFormat="1" applyFill="1"/>
    <xf numFmtId="176" fontId="0" fillId="5" borderId="0" xfId="0" applyNumberFormat="1" applyFill="1"/>
    <xf numFmtId="176" fontId="0" fillId="7" borderId="0" xfId="0" applyNumberFormat="1" applyFill="1"/>
    <xf numFmtId="0" fontId="0" fillId="7" borderId="0" xfId="0" applyFill="1"/>
    <xf numFmtId="1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"/>
  <sheetViews>
    <sheetView tabSelected="1" zoomScale="81" zoomScaleNormal="81" workbookViewId="0">
      <selection activeCell="L16" sqref="L16"/>
    </sheetView>
  </sheetViews>
  <sheetFormatPr defaultColWidth="9" defaultRowHeight="15"/>
  <cols>
    <col min="1" max="1" width="10.5714285714286"/>
    <col min="2" max="2" width="9.14285714285714"/>
    <col min="3" max="12" width="12" customWidth="1"/>
    <col min="13" max="13" width="22.7142857142857"/>
    <col min="14" max="14" width="13.2857142857143" customWidth="1"/>
    <col min="15" max="17" width="11.8571428571429"/>
    <col min="18" max="19" width="10.8571428571429"/>
    <col min="20" max="20" width="11.8571428571429"/>
    <col min="21" max="21" width="10.8571428571429"/>
    <col min="22" max="22" width="11.8571428571429"/>
    <col min="23" max="23" width="12.2857142857143" customWidth="1"/>
    <col min="24" max="24" width="10.8571428571429"/>
    <col min="25" max="27" width="11.8571428571429"/>
    <col min="29" max="29" width="14.6285714285714" customWidth="1"/>
  </cols>
  <sheetData>
    <row r="1" spans="5:29">
      <c r="E1" t="s">
        <v>0</v>
      </c>
      <c r="J1" t="s">
        <v>1</v>
      </c>
      <c r="O1" t="s">
        <v>2</v>
      </c>
      <c r="R1" t="s">
        <v>3</v>
      </c>
      <c r="W1" t="s">
        <v>4</v>
      </c>
      <c r="AC1" t="s">
        <v>5</v>
      </c>
    </row>
    <row r="2" spans="1:29">
      <c r="A2" t="s">
        <v>6</v>
      </c>
      <c r="B2" t="s">
        <v>7</v>
      </c>
      <c r="C2" s="1">
        <v>44927</v>
      </c>
      <c r="D2" s="1">
        <f t="shared" ref="D2:G2" si="0">C2+7</f>
        <v>44934</v>
      </c>
      <c r="E2" s="1">
        <f t="shared" si="0"/>
        <v>44941</v>
      </c>
      <c r="F2" s="1">
        <f t="shared" si="0"/>
        <v>44948</v>
      </c>
      <c r="G2" s="1">
        <f t="shared" si="0"/>
        <v>44955</v>
      </c>
      <c r="H2" s="2">
        <v>44927</v>
      </c>
      <c r="I2" s="2">
        <f t="shared" ref="I2:L2" si="1">H2+7</f>
        <v>44934</v>
      </c>
      <c r="J2" s="2">
        <f t="shared" si="1"/>
        <v>44941</v>
      </c>
      <c r="K2" s="2">
        <f t="shared" si="1"/>
        <v>44948</v>
      </c>
      <c r="L2" s="2">
        <f t="shared" si="1"/>
        <v>44955</v>
      </c>
      <c r="M2" s="11">
        <v>44927</v>
      </c>
      <c r="N2" s="11">
        <f>M2+7</f>
        <v>44934</v>
      </c>
      <c r="O2" s="11">
        <f>N2+7</f>
        <v>44941</v>
      </c>
      <c r="P2" s="11">
        <f>O2+7</f>
        <v>44948</v>
      </c>
      <c r="Q2" s="11">
        <f>P2+7</f>
        <v>44955</v>
      </c>
      <c r="R2" s="14">
        <v>44927</v>
      </c>
      <c r="S2" s="14">
        <f t="shared" ref="S2:AA2" si="2">R2+7</f>
        <v>44934</v>
      </c>
      <c r="T2" s="14">
        <f t="shared" si="2"/>
        <v>44941</v>
      </c>
      <c r="U2" s="14">
        <f t="shared" si="2"/>
        <v>44948</v>
      </c>
      <c r="V2" s="14">
        <f t="shared" si="2"/>
        <v>44955</v>
      </c>
      <c r="W2" s="15">
        <v>44927</v>
      </c>
      <c r="X2" s="15">
        <f t="shared" si="2"/>
        <v>44934</v>
      </c>
      <c r="Y2" s="15">
        <f t="shared" si="2"/>
        <v>44941</v>
      </c>
      <c r="Z2" s="15">
        <f t="shared" si="2"/>
        <v>44948</v>
      </c>
      <c r="AA2" s="15">
        <f t="shared" si="2"/>
        <v>44955</v>
      </c>
      <c r="AC2" s="19"/>
    </row>
    <row r="3" spans="1:29">
      <c r="A3" t="s">
        <v>8</v>
      </c>
      <c r="B3" s="3">
        <v>12</v>
      </c>
      <c r="C3" s="4">
        <v>20</v>
      </c>
      <c r="D3" s="4">
        <v>22</v>
      </c>
      <c r="E3" s="4">
        <v>26</v>
      </c>
      <c r="F3" s="4">
        <v>92</v>
      </c>
      <c r="G3" s="4">
        <v>73</v>
      </c>
      <c r="H3" s="5">
        <f>IF(C3&gt;20,C3-20,0)</f>
        <v>0</v>
      </c>
      <c r="I3" s="5">
        <f>IF(D3&gt;20,D3-20,0)</f>
        <v>2</v>
      </c>
      <c r="J3" s="5">
        <f>IF(E3&gt;20,E3-20,0)</f>
        <v>6</v>
      </c>
      <c r="K3" s="5">
        <f>IF(F3&gt;20,F3-20,0)</f>
        <v>72</v>
      </c>
      <c r="L3" s="5">
        <f>IF(G3&gt;20,G3-20,0)</f>
        <v>53</v>
      </c>
      <c r="M3" s="12">
        <f>$B3*C3</f>
        <v>240</v>
      </c>
      <c r="N3" s="12">
        <f>$B3*D3</f>
        <v>264</v>
      </c>
      <c r="O3" s="12">
        <f>$B3*E3</f>
        <v>312</v>
      </c>
      <c r="P3" s="12">
        <f>$B3*F3</f>
        <v>1104</v>
      </c>
      <c r="Q3" s="12">
        <f>$B3*G3</f>
        <v>876</v>
      </c>
      <c r="R3" s="16">
        <f>H3*1.5*$B3</f>
        <v>0</v>
      </c>
      <c r="S3" s="16">
        <f>I3*1.5*$B3</f>
        <v>36</v>
      </c>
      <c r="T3" s="16">
        <f>J3*1.5*$B3</f>
        <v>108</v>
      </c>
      <c r="U3" s="16">
        <f>K3*1.5*$B3</f>
        <v>1296</v>
      </c>
      <c r="V3" s="16">
        <f>L3*1.5*$B3</f>
        <v>954</v>
      </c>
      <c r="W3" s="17">
        <f t="shared" ref="W3:AA3" si="3">M3+R3</f>
        <v>240</v>
      </c>
      <c r="X3" s="17">
        <f t="shared" si="3"/>
        <v>300</v>
      </c>
      <c r="Y3" s="17">
        <f t="shared" si="3"/>
        <v>420</v>
      </c>
      <c r="Z3" s="17">
        <f t="shared" si="3"/>
        <v>2400</v>
      </c>
      <c r="AA3" s="17">
        <f t="shared" si="3"/>
        <v>1830</v>
      </c>
      <c r="AC3" s="9">
        <f>SUM(W3:AA3)</f>
        <v>5190</v>
      </c>
    </row>
    <row r="4" spans="1:29">
      <c r="A4" t="s">
        <v>9</v>
      </c>
      <c r="B4" s="3">
        <v>13</v>
      </c>
      <c r="C4" s="6">
        <v>43</v>
      </c>
      <c r="D4" s="6">
        <v>33</v>
      </c>
      <c r="E4" s="6">
        <v>276</v>
      </c>
      <c r="F4" s="6">
        <v>14</v>
      </c>
      <c r="G4" s="6">
        <v>56</v>
      </c>
      <c r="H4" s="5">
        <f>IF(C4&gt;20,C4-20,0)</f>
        <v>23</v>
      </c>
      <c r="I4" s="5">
        <f t="shared" ref="I3:I7" si="4">IF(D4&gt;20,D4-20,0)</f>
        <v>13</v>
      </c>
      <c r="J4" s="5">
        <f t="shared" ref="J3:J7" si="5">IF(E4&gt;20,E4-20,0)</f>
        <v>256</v>
      </c>
      <c r="K4" s="5">
        <f>IF(F4&gt;20,F4-20,0)</f>
        <v>0</v>
      </c>
      <c r="L4" s="5">
        <f>IF(G4&gt;20,G4-20,0)</f>
        <v>36</v>
      </c>
      <c r="M4" s="12">
        <f>B4*C4</f>
        <v>559</v>
      </c>
      <c r="N4" s="12">
        <f t="shared" ref="N4:N7" si="6">C4*D4</f>
        <v>1419</v>
      </c>
      <c r="O4" s="12">
        <f>D4*E4</f>
        <v>9108</v>
      </c>
      <c r="P4" s="12">
        <f>E4*F4</f>
        <v>3864</v>
      </c>
      <c r="Q4" s="12">
        <f>F4*G4</f>
        <v>784</v>
      </c>
      <c r="R4" s="16">
        <f>H4*1.5*B4</f>
        <v>448.5</v>
      </c>
      <c r="S4" s="16">
        <f>I4*1.5*$B4</f>
        <v>253.5</v>
      </c>
      <c r="T4" s="16">
        <f>J4*1.5*$B4</f>
        <v>4992</v>
      </c>
      <c r="U4" s="16">
        <f>K4*1.5*$B4</f>
        <v>0</v>
      </c>
      <c r="V4" s="16">
        <f>L4*1.5*$B4</f>
        <v>702</v>
      </c>
      <c r="W4" s="17">
        <f t="shared" ref="W4:AA4" si="7">M4+R4</f>
        <v>1007.5</v>
      </c>
      <c r="X4" s="17">
        <f t="shared" si="7"/>
        <v>1672.5</v>
      </c>
      <c r="Y4" s="17">
        <f t="shared" si="7"/>
        <v>14100</v>
      </c>
      <c r="Z4" s="17">
        <f t="shared" si="7"/>
        <v>3864</v>
      </c>
      <c r="AA4" s="17">
        <f t="shared" si="7"/>
        <v>1486</v>
      </c>
      <c r="AC4" s="9">
        <f>SUM(W4:AA4)</f>
        <v>22130</v>
      </c>
    </row>
    <row r="5" spans="1:29">
      <c r="A5" t="s">
        <v>10</v>
      </c>
      <c r="B5" s="3">
        <v>13</v>
      </c>
      <c r="C5" s="6">
        <v>77</v>
      </c>
      <c r="D5" s="6">
        <v>35</v>
      </c>
      <c r="E5" s="6">
        <v>78</v>
      </c>
      <c r="F5" s="6">
        <v>46</v>
      </c>
      <c r="G5" s="6">
        <v>56</v>
      </c>
      <c r="H5" s="5">
        <f>IF(C5&gt;20,C5-20,0)</f>
        <v>57</v>
      </c>
      <c r="I5" s="5">
        <f t="shared" si="4"/>
        <v>15</v>
      </c>
      <c r="J5" s="5">
        <f t="shared" si="5"/>
        <v>58</v>
      </c>
      <c r="K5" s="5">
        <f>IF(F5&gt;20,F5-20,0)</f>
        <v>26</v>
      </c>
      <c r="L5" s="5">
        <f>IF(G5&gt;20,G5-20,0)</f>
        <v>36</v>
      </c>
      <c r="M5" s="12">
        <f>B5*C5</f>
        <v>1001</v>
      </c>
      <c r="N5" s="12">
        <f t="shared" si="6"/>
        <v>2695</v>
      </c>
      <c r="O5" s="12">
        <f>D5*E5</f>
        <v>2730</v>
      </c>
      <c r="P5" s="12">
        <f>E5*F5</f>
        <v>3588</v>
      </c>
      <c r="Q5" s="12">
        <f>F5*G5</f>
        <v>2576</v>
      </c>
      <c r="R5" s="16">
        <f>H5*1.5*B5</f>
        <v>1111.5</v>
      </c>
      <c r="S5" s="16">
        <f>I5*1.5*$B5</f>
        <v>292.5</v>
      </c>
      <c r="T5" s="16">
        <f>J5*1.5*$B5</f>
        <v>1131</v>
      </c>
      <c r="U5" s="16">
        <f>K5*1.5*$B5</f>
        <v>507</v>
      </c>
      <c r="V5" s="16">
        <f>L5*1.5*$B5</f>
        <v>702</v>
      </c>
      <c r="W5" s="17">
        <f t="shared" ref="W5:AA5" si="8">M5+R5</f>
        <v>2112.5</v>
      </c>
      <c r="X5" s="17">
        <f t="shared" si="8"/>
        <v>2987.5</v>
      </c>
      <c r="Y5" s="17">
        <f t="shared" si="8"/>
        <v>3861</v>
      </c>
      <c r="Z5" s="17">
        <f t="shared" si="8"/>
        <v>4095</v>
      </c>
      <c r="AA5" s="17">
        <f t="shared" si="8"/>
        <v>3278</v>
      </c>
      <c r="AC5" s="9">
        <f>SUM(W5:AA5)</f>
        <v>16334</v>
      </c>
    </row>
    <row r="6" spans="1:29">
      <c r="A6" t="s">
        <v>11</v>
      </c>
      <c r="B6" s="3">
        <v>30</v>
      </c>
      <c r="C6" s="6">
        <v>23</v>
      </c>
      <c r="D6" s="6">
        <v>45</v>
      </c>
      <c r="E6" s="6">
        <v>35</v>
      </c>
      <c r="F6" s="6">
        <v>67</v>
      </c>
      <c r="G6" s="6">
        <v>87</v>
      </c>
      <c r="H6" s="5">
        <f>IF(C6&gt;20,C6-20,0)</f>
        <v>3</v>
      </c>
      <c r="I6" s="5">
        <f t="shared" si="4"/>
        <v>25</v>
      </c>
      <c r="J6" s="5">
        <f t="shared" si="5"/>
        <v>15</v>
      </c>
      <c r="K6" s="5">
        <f>IF(F6&gt;20,F6-20,0)</f>
        <v>47</v>
      </c>
      <c r="L6" s="5">
        <f>IF(G6&gt;20,G6-20,0)</f>
        <v>67</v>
      </c>
      <c r="M6" s="12">
        <f>B6*C6</f>
        <v>690</v>
      </c>
      <c r="N6" s="12">
        <f t="shared" si="6"/>
        <v>1035</v>
      </c>
      <c r="O6" s="12">
        <f>D6*E6</f>
        <v>1575</v>
      </c>
      <c r="P6" s="12">
        <f>E6*F6</f>
        <v>2345</v>
      </c>
      <c r="Q6" s="12">
        <f>F6*G6</f>
        <v>5829</v>
      </c>
      <c r="R6" s="16">
        <f>H6*1.5*B6</f>
        <v>135</v>
      </c>
      <c r="S6" s="16">
        <f>I6*1.5*$B6</f>
        <v>1125</v>
      </c>
      <c r="T6" s="16">
        <f>J6*1.5*$B6</f>
        <v>675</v>
      </c>
      <c r="U6" s="16">
        <f>K6*1.5*$B6</f>
        <v>2115</v>
      </c>
      <c r="V6" s="16">
        <f>L6*1.5*$B6</f>
        <v>3015</v>
      </c>
      <c r="W6" s="17">
        <f t="shared" ref="W6:AA6" si="9">M6+R6</f>
        <v>825</v>
      </c>
      <c r="X6" s="17">
        <f t="shared" si="9"/>
        <v>2160</v>
      </c>
      <c r="Y6" s="17">
        <f t="shared" si="9"/>
        <v>2250</v>
      </c>
      <c r="Z6" s="17">
        <f t="shared" si="9"/>
        <v>4460</v>
      </c>
      <c r="AA6" s="17">
        <f t="shared" si="9"/>
        <v>8844</v>
      </c>
      <c r="AC6" s="9">
        <f>SUM(W6:AA6)</f>
        <v>18539</v>
      </c>
    </row>
    <row r="7" spans="1:29">
      <c r="A7" t="s">
        <v>12</v>
      </c>
      <c r="B7" s="3">
        <v>45</v>
      </c>
      <c r="C7" s="6">
        <v>13</v>
      </c>
      <c r="D7" s="6">
        <v>24</v>
      </c>
      <c r="E7" s="6">
        <v>67</v>
      </c>
      <c r="F7" s="6">
        <v>68</v>
      </c>
      <c r="G7" s="6">
        <v>98</v>
      </c>
      <c r="H7" s="5">
        <f>IF(C7&gt;20,C7-20,0)</f>
        <v>0</v>
      </c>
      <c r="I7" s="5">
        <f t="shared" si="4"/>
        <v>4</v>
      </c>
      <c r="J7" s="5">
        <f t="shared" si="5"/>
        <v>47</v>
      </c>
      <c r="K7" s="5">
        <f>IF(F7&gt;20,F7-20,0)</f>
        <v>48</v>
      </c>
      <c r="L7" s="5">
        <f>IF(G7&gt;20,G7-20,0)</f>
        <v>78</v>
      </c>
      <c r="M7" s="12">
        <f>B7*C7</f>
        <v>585</v>
      </c>
      <c r="N7" s="12">
        <f t="shared" si="6"/>
        <v>312</v>
      </c>
      <c r="O7" s="12">
        <f>D7*E7</f>
        <v>1608</v>
      </c>
      <c r="P7" s="12">
        <f>E7*F7</f>
        <v>4556</v>
      </c>
      <c r="Q7" s="12">
        <f>F7*G7</f>
        <v>6664</v>
      </c>
      <c r="R7" s="16">
        <f>H7*1.5*B7</f>
        <v>0</v>
      </c>
      <c r="S7" s="16">
        <f>I7*1.5*$B7</f>
        <v>270</v>
      </c>
      <c r="T7" s="16">
        <f>J7*1.5*$B7</f>
        <v>3172.5</v>
      </c>
      <c r="U7" s="16">
        <f>K7*1.5*$B7</f>
        <v>3240</v>
      </c>
      <c r="V7" s="16">
        <f>L7*1.5*$B7</f>
        <v>5265</v>
      </c>
      <c r="W7" s="17">
        <f t="shared" ref="W7:AA7" si="10">M7+R7</f>
        <v>585</v>
      </c>
      <c r="X7" s="17">
        <f t="shared" si="10"/>
        <v>582</v>
      </c>
      <c r="Y7" s="17">
        <f t="shared" si="10"/>
        <v>4780.5</v>
      </c>
      <c r="Z7" s="17">
        <f t="shared" si="10"/>
        <v>7796</v>
      </c>
      <c r="AA7" s="17">
        <f t="shared" si="10"/>
        <v>11929</v>
      </c>
      <c r="AC7" s="9">
        <f>SUM(W7:AA7)</f>
        <v>25672.5</v>
      </c>
    </row>
    <row r="8" spans="3:29">
      <c r="C8" s="6"/>
      <c r="D8" s="6"/>
      <c r="E8" s="6"/>
      <c r="F8" s="6"/>
      <c r="G8" s="6"/>
      <c r="H8" s="5"/>
      <c r="I8" s="5"/>
      <c r="J8" s="5"/>
      <c r="K8" s="5"/>
      <c r="L8" s="5"/>
      <c r="M8" s="13"/>
      <c r="N8" s="12"/>
      <c r="O8" s="12"/>
      <c r="P8" s="12"/>
      <c r="Q8" s="12"/>
      <c r="R8" s="16"/>
      <c r="S8" s="16"/>
      <c r="T8" s="16"/>
      <c r="U8" s="16"/>
      <c r="V8" s="16"/>
      <c r="W8" s="18"/>
      <c r="X8" s="18"/>
      <c r="Y8" s="18"/>
      <c r="Z8" s="18"/>
      <c r="AA8" s="18"/>
      <c r="AC8" s="9"/>
    </row>
    <row r="9" spans="1:29">
      <c r="A9" t="s">
        <v>13</v>
      </c>
      <c r="B9" s="7">
        <f>MAX(B3:B8)</f>
        <v>45</v>
      </c>
      <c r="C9" s="8">
        <f>MAX(C3:C8)</f>
        <v>77</v>
      </c>
      <c r="D9" s="8">
        <f>MAX(D3:D8)</f>
        <v>45</v>
      </c>
      <c r="E9" s="8">
        <f>MAX(E3:E8)</f>
        <v>276</v>
      </c>
      <c r="F9" s="8">
        <f>MAX(F3:F8)</f>
        <v>92</v>
      </c>
      <c r="G9" s="8">
        <f>MAX(G3:G8)</f>
        <v>98</v>
      </c>
      <c r="H9" s="8">
        <f>MAX(H3:H8)</f>
        <v>57</v>
      </c>
      <c r="I9" s="8">
        <f>MAX(I3:I8)</f>
        <v>25</v>
      </c>
      <c r="J9" s="8">
        <f>MAX(J3:J8)</f>
        <v>256</v>
      </c>
      <c r="K9" s="8">
        <f>MAX(K3:K8)</f>
        <v>72</v>
      </c>
      <c r="L9" s="8">
        <f>MAX(L3:L8)</f>
        <v>78</v>
      </c>
      <c r="M9" s="7">
        <f>MAX(M3:M8)</f>
        <v>1001</v>
      </c>
      <c r="N9" s="7">
        <f>MAX(N3:N8)</f>
        <v>2695</v>
      </c>
      <c r="O9" s="7">
        <f>MAX(O3:O8)</f>
        <v>9108</v>
      </c>
      <c r="P9" s="7">
        <f>MAX(P3:P8)</f>
        <v>4556</v>
      </c>
      <c r="Q9" s="7">
        <f>MAX(Q3:Q8)</f>
        <v>6664</v>
      </c>
      <c r="R9" s="7">
        <f t="shared" ref="R9:X9" si="11">MAX(R3:R8)</f>
        <v>1111.5</v>
      </c>
      <c r="S9" s="7">
        <f t="shared" si="11"/>
        <v>1125</v>
      </c>
      <c r="T9" s="7">
        <f t="shared" si="11"/>
        <v>4992</v>
      </c>
      <c r="U9" s="7">
        <f t="shared" si="11"/>
        <v>3240</v>
      </c>
      <c r="V9" s="7">
        <f t="shared" si="11"/>
        <v>5265</v>
      </c>
      <c r="W9" s="7">
        <f t="shared" si="11"/>
        <v>2112.5</v>
      </c>
      <c r="X9" s="7">
        <f t="shared" si="11"/>
        <v>2987.5</v>
      </c>
      <c r="Y9" s="7">
        <f t="shared" ref="Y9:AC9" si="12">MAX(Y3:Y8)</f>
        <v>14100</v>
      </c>
      <c r="Z9" s="7">
        <f t="shared" si="12"/>
        <v>7796</v>
      </c>
      <c r="AA9" s="7">
        <f t="shared" si="12"/>
        <v>11929</v>
      </c>
      <c r="AC9" s="7">
        <f t="shared" si="12"/>
        <v>25672.5</v>
      </c>
    </row>
    <row r="10" spans="1:29">
      <c r="A10" t="s">
        <v>14</v>
      </c>
      <c r="B10" s="7">
        <f>MIN(B3:B8)</f>
        <v>12</v>
      </c>
      <c r="C10" s="8">
        <f>MIN(C3:C8)</f>
        <v>13</v>
      </c>
      <c r="D10" s="8">
        <f>MIN(D3:D8)</f>
        <v>22</v>
      </c>
      <c r="E10" s="8">
        <f>MIN(E3:E8)</f>
        <v>26</v>
      </c>
      <c r="F10" s="8">
        <f>MIN(F3:F8)</f>
        <v>14</v>
      </c>
      <c r="G10" s="8">
        <f>MIN(G3:G8)</f>
        <v>56</v>
      </c>
      <c r="H10" s="8">
        <f>MIN(H3:H8)</f>
        <v>0</v>
      </c>
      <c r="I10" s="8">
        <f>MIN(I3:I8)</f>
        <v>2</v>
      </c>
      <c r="J10" s="8">
        <f>MIN(J3:J8)</f>
        <v>6</v>
      </c>
      <c r="K10" s="8">
        <f>MIN(K3:K8)</f>
        <v>0</v>
      </c>
      <c r="L10" s="8">
        <f>MIN(L3:L8)</f>
        <v>36</v>
      </c>
      <c r="M10" s="7">
        <f>MIN(M3:M8)</f>
        <v>240</v>
      </c>
      <c r="N10" s="7">
        <f>MIN(N3:N8)</f>
        <v>264</v>
      </c>
      <c r="O10" s="7">
        <f>MIN(O3:O8)</f>
        <v>312</v>
      </c>
      <c r="P10" s="7">
        <f>MIN(P3:P8)</f>
        <v>1104</v>
      </c>
      <c r="Q10" s="7">
        <f>MIN(Q3:Q8)</f>
        <v>784</v>
      </c>
      <c r="R10" s="7">
        <f t="shared" ref="R10:X10" si="13">MIN(R3:R8)</f>
        <v>0</v>
      </c>
      <c r="S10" s="7">
        <f t="shared" si="13"/>
        <v>36</v>
      </c>
      <c r="T10" s="7">
        <f t="shared" si="13"/>
        <v>108</v>
      </c>
      <c r="U10" s="7">
        <f t="shared" si="13"/>
        <v>0</v>
      </c>
      <c r="V10" s="7">
        <f t="shared" si="13"/>
        <v>702</v>
      </c>
      <c r="W10" s="7">
        <f t="shared" si="13"/>
        <v>240</v>
      </c>
      <c r="X10" s="7">
        <f t="shared" si="13"/>
        <v>300</v>
      </c>
      <c r="Y10" s="7">
        <f t="shared" ref="Y10:AC10" si="14">MIN(Y3:Y8)</f>
        <v>420</v>
      </c>
      <c r="Z10" s="7">
        <f t="shared" si="14"/>
        <v>2400</v>
      </c>
      <c r="AA10" s="7">
        <f t="shared" si="14"/>
        <v>1486</v>
      </c>
      <c r="AC10" s="7">
        <f t="shared" si="14"/>
        <v>5190</v>
      </c>
    </row>
    <row r="11" spans="1:29">
      <c r="A11" t="s">
        <v>15</v>
      </c>
      <c r="B11" s="7">
        <f>AVERAGE(B3:B7)</f>
        <v>22.6</v>
      </c>
      <c r="C11" s="8">
        <f>AVERAGE(C3:C7)</f>
        <v>35.2</v>
      </c>
      <c r="D11" s="8">
        <f>AVERAGE(D3:D7)</f>
        <v>31.8</v>
      </c>
      <c r="E11" s="8">
        <f>AVERAGE(E3:E7)</f>
        <v>96.4</v>
      </c>
      <c r="F11" s="8">
        <f>AVERAGE(F3:F7)</f>
        <v>57.4</v>
      </c>
      <c r="G11" s="8">
        <f>AVERAGE(G3:G7)</f>
        <v>74</v>
      </c>
      <c r="H11" s="8">
        <f>AVERAGE(H3:H7)</f>
        <v>16.6</v>
      </c>
      <c r="I11" s="8">
        <f>AVERAGE(I3:I7)</f>
        <v>11.8</v>
      </c>
      <c r="J11" s="8">
        <f>AVERAGE(J3:J7)</f>
        <v>76.4</v>
      </c>
      <c r="K11" s="8">
        <f>AVERAGE(K3:K7)</f>
        <v>38.6</v>
      </c>
      <c r="L11" s="8">
        <f>AVERAGE(L3:L7)</f>
        <v>54</v>
      </c>
      <c r="M11" s="7">
        <f>AVERAGE(M3:M7)</f>
        <v>615</v>
      </c>
      <c r="N11" s="7">
        <f>AVERAGE(N3:N7)</f>
        <v>1145</v>
      </c>
      <c r="O11" s="7">
        <f>AVERAGE(O3:O7)</f>
        <v>3066.6</v>
      </c>
      <c r="P11" s="7">
        <f>AVERAGE(P3:P7)</f>
        <v>3091.4</v>
      </c>
      <c r="Q11" s="7">
        <f>AVERAGE(Q3:Q7)</f>
        <v>3345.8</v>
      </c>
      <c r="R11" s="7">
        <f t="shared" ref="R11:X11" si="15">AVERAGE(R3:R7)</f>
        <v>339</v>
      </c>
      <c r="S11" s="7">
        <f t="shared" si="15"/>
        <v>395.4</v>
      </c>
      <c r="T11" s="7">
        <f t="shared" si="15"/>
        <v>2015.7</v>
      </c>
      <c r="U11" s="7">
        <f t="shared" si="15"/>
        <v>1431.6</v>
      </c>
      <c r="V11" s="7">
        <f t="shared" si="15"/>
        <v>2127.6</v>
      </c>
      <c r="W11" s="7">
        <f t="shared" si="15"/>
        <v>954</v>
      </c>
      <c r="X11" s="7">
        <f t="shared" si="15"/>
        <v>1540.4</v>
      </c>
      <c r="Y11" s="7">
        <f t="shared" ref="Y11:AC11" si="16">AVERAGE(Y3:Y7)</f>
        <v>5082.3</v>
      </c>
      <c r="Z11" s="7">
        <f t="shared" si="16"/>
        <v>4523</v>
      </c>
      <c r="AA11" s="7">
        <f t="shared" si="16"/>
        <v>5473.4</v>
      </c>
      <c r="AC11" s="7">
        <f t="shared" si="16"/>
        <v>17573.1</v>
      </c>
    </row>
    <row r="12" spans="1:29">
      <c r="A12" t="s">
        <v>16</v>
      </c>
      <c r="B12" s="9">
        <f>SUM(B3:B7)</f>
        <v>113</v>
      </c>
      <c r="C12" s="10">
        <f>SUM(C3:C7)</f>
        <v>176</v>
      </c>
      <c r="D12" s="10">
        <f>SUM(D3:D7)</f>
        <v>159</v>
      </c>
      <c r="E12" s="10">
        <f>SUM(E3:E7)</f>
        <v>482</v>
      </c>
      <c r="F12" s="10">
        <f>SUM(F3:F7)</f>
        <v>287</v>
      </c>
      <c r="G12" s="10">
        <f>SUM(G3:G7)</f>
        <v>370</v>
      </c>
      <c r="H12" s="10">
        <f>SUM(H3:H7)</f>
        <v>83</v>
      </c>
      <c r="I12" s="10">
        <f>SUM(I3:I7)</f>
        <v>59</v>
      </c>
      <c r="J12" s="10">
        <f>SUM(J3:J7)</f>
        <v>382</v>
      </c>
      <c r="K12" s="10">
        <f>SUM(K3:K7)</f>
        <v>193</v>
      </c>
      <c r="L12" s="10">
        <f>SUM(L3:L7)</f>
        <v>270</v>
      </c>
      <c r="M12" s="9">
        <f>SUM(M3:M7)</f>
        <v>3075</v>
      </c>
      <c r="N12" s="9">
        <f>SUM(N3:N7)</f>
        <v>5725</v>
      </c>
      <c r="O12" s="9">
        <f>SUM(O3:O7)</f>
        <v>15333</v>
      </c>
      <c r="P12" s="9">
        <f>SUM(P3:P7)</f>
        <v>15457</v>
      </c>
      <c r="Q12" s="9">
        <f>SUM(Q3:Q7)</f>
        <v>16729</v>
      </c>
      <c r="R12" s="9">
        <f t="shared" ref="R12:X12" si="17">SUM(R3:R7)</f>
        <v>1695</v>
      </c>
      <c r="S12" s="9">
        <f t="shared" si="17"/>
        <v>1977</v>
      </c>
      <c r="T12" s="9">
        <f t="shared" si="17"/>
        <v>10078.5</v>
      </c>
      <c r="U12" s="9">
        <f t="shared" si="17"/>
        <v>7158</v>
      </c>
      <c r="V12" s="9">
        <f t="shared" si="17"/>
        <v>10638</v>
      </c>
      <c r="W12" s="9">
        <f t="shared" si="17"/>
        <v>4770</v>
      </c>
      <c r="X12" s="9">
        <f t="shared" si="17"/>
        <v>7702</v>
      </c>
      <c r="Y12" s="9">
        <f t="shared" ref="Y12:AC12" si="18">SUM(Y3:Y7)</f>
        <v>25411.5</v>
      </c>
      <c r="Z12" s="9">
        <f t="shared" si="18"/>
        <v>22615</v>
      </c>
      <c r="AA12" s="9">
        <f t="shared" si="18"/>
        <v>27367</v>
      </c>
      <c r="AC12" s="9">
        <f t="shared" si="18"/>
        <v>87865.5</v>
      </c>
    </row>
    <row r="15" spans="25:25">
      <c r="Y15" t="s">
        <v>17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Aqheel Ahamed Sultan Saheb Kwa</cp:lastModifiedBy>
  <dcterms:created xsi:type="dcterms:W3CDTF">2023-04-27T10:43:00Z</dcterms:created>
  <dcterms:modified xsi:type="dcterms:W3CDTF">2023-04-28T12:04:02Z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41D25156E3824BE99BBBE2D22D8E4B30</vt:lpwstr>
  </property>
  <property fmtid="{D5CDD505-2E9C-101B-9397-08002B2CF9AE}" pid="3" name="KSOProductBuildVer">
    <vt:lpwstr>1033-11.2.0.11516</vt:lpwstr>
  </property>
</Properties>
</file>