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 Stack Developer\Projects\portfolio\public\files\excel\"/>
    </mc:Choice>
  </mc:AlternateContent>
  <xr:revisionPtr revIDLastSave="0" documentId="13_ncr:1_{AFE753B3-8CFF-41A2-893B-34C9CCF8B00C}" xr6:coauthVersionLast="47" xr6:coauthVersionMax="47" xr10:uidLastSave="{00000000-0000-0000-0000-000000000000}"/>
  <bookViews>
    <workbookView xWindow="-108" yWindow="-108" windowWidth="23256" windowHeight="12456" activeTab="1" xr2:uid="{F0A70BC1-4A2A-439D-9BA9-5076F749242A}"/>
  </bookViews>
  <sheets>
    <sheet name="Main" sheetId="2" r:id="rId1"/>
    <sheet name="Data" sheetId="1" r:id="rId2"/>
    <sheet name="Pivot Table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J14" i="1"/>
  <c r="J15" i="1"/>
  <c r="J16" i="1"/>
  <c r="J17" i="1"/>
  <c r="J18" i="1"/>
  <c r="J19" i="1"/>
  <c r="J20" i="1"/>
  <c r="J21" i="1"/>
  <c r="J22" i="1"/>
  <c r="J23" i="1"/>
  <c r="J11" i="1"/>
  <c r="J12" i="1"/>
  <c r="H4" i="1"/>
  <c r="J4" i="1" s="1"/>
  <c r="H5" i="1"/>
  <c r="J5" i="1" s="1"/>
  <c r="H8" i="1"/>
  <c r="J8" i="1" s="1"/>
  <c r="H6" i="1"/>
  <c r="J6" i="1" s="1"/>
  <c r="H7" i="1"/>
  <c r="J7" i="1" s="1"/>
  <c r="H9" i="1"/>
  <c r="J9" i="1" s="1"/>
  <c r="H10" i="1"/>
  <c r="J10" i="1" s="1"/>
  <c r="H11" i="1"/>
  <c r="H12" i="1"/>
  <c r="H13" i="1"/>
  <c r="C21" i="2" s="1"/>
  <c r="J13" i="1" l="1"/>
  <c r="C19" i="2"/>
  <c r="C18" i="2"/>
  <c r="C20" i="2"/>
</calcChain>
</file>

<file path=xl/sharedStrings.xml><?xml version="1.0" encoding="utf-8"?>
<sst xmlns="http://schemas.openxmlformats.org/spreadsheetml/2006/main" count="86" uniqueCount="59">
  <si>
    <t>ID Barang</t>
  </si>
  <si>
    <t>Nama Barang</t>
  </si>
  <si>
    <t>Kategori</t>
  </si>
  <si>
    <t>Stok Awal</t>
  </si>
  <si>
    <t>Barang Masuk</t>
  </si>
  <si>
    <t>Barang Keluar</t>
  </si>
  <si>
    <t>Stok Akhir</t>
  </si>
  <si>
    <t>Tanggal Pembaruan Terakhir</t>
  </si>
  <si>
    <t>B001</t>
  </si>
  <si>
    <t>Kopi Instan</t>
  </si>
  <si>
    <t>Minuman</t>
  </si>
  <si>
    <t>B002</t>
  </si>
  <si>
    <t>Teh Celup</t>
  </si>
  <si>
    <t>B003</t>
  </si>
  <si>
    <t>Gula Pasir</t>
  </si>
  <si>
    <t>Bahan Pokok</t>
  </si>
  <si>
    <t>B004</t>
  </si>
  <si>
    <t>Susu Kental Manis</t>
  </si>
  <si>
    <t>B005</t>
  </si>
  <si>
    <t>Minyak Goreng</t>
  </si>
  <si>
    <t>B006</t>
  </si>
  <si>
    <t>Mie Instan</t>
  </si>
  <si>
    <t>B007</t>
  </si>
  <si>
    <t>Tepung Terigu</t>
  </si>
  <si>
    <t>B008</t>
  </si>
  <si>
    <t>Keripik Singkong</t>
  </si>
  <si>
    <t>Snack</t>
  </si>
  <si>
    <t>B009</t>
  </si>
  <si>
    <t>Coklat Batangan</t>
  </si>
  <si>
    <t>B010</t>
  </si>
  <si>
    <t>Sabun Cuci Piring</t>
  </si>
  <si>
    <t>Kebutuhan Rumah</t>
  </si>
  <si>
    <t>Stock Barang Per Kategori</t>
  </si>
  <si>
    <t>Jumlah</t>
  </si>
  <si>
    <t>Stok</t>
  </si>
  <si>
    <t>B011</t>
  </si>
  <si>
    <t>Detergen Bubuk</t>
  </si>
  <si>
    <t>B012</t>
  </si>
  <si>
    <t>Tissue Gulung</t>
  </si>
  <si>
    <t>B013</t>
  </si>
  <si>
    <t>Saus Sambal</t>
  </si>
  <si>
    <t>Bumbu Dapur</t>
  </si>
  <si>
    <t>B014</t>
  </si>
  <si>
    <t>Sambal Kemasan</t>
  </si>
  <si>
    <t>B015</t>
  </si>
  <si>
    <t>Garam Dapur</t>
  </si>
  <si>
    <t>B016</t>
  </si>
  <si>
    <t>Permen Karet</t>
  </si>
  <si>
    <t>B017</t>
  </si>
  <si>
    <t>Jus Kemasan</t>
  </si>
  <si>
    <t>B018</t>
  </si>
  <si>
    <t>Biskuit Cokelat</t>
  </si>
  <si>
    <t>B019</t>
  </si>
  <si>
    <t>Sabun Batang</t>
  </si>
  <si>
    <t>B020</t>
  </si>
  <si>
    <t>Kopi Bubuk</t>
  </si>
  <si>
    <t>Row Labels</t>
  </si>
  <si>
    <t>Grand Total</t>
  </si>
  <si>
    <t>Sum of Stok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</si>
</sst>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Bodoni MT"/>
      <family val="2"/>
      <charset val="1"/>
    </font>
    <font>
      <b/>
      <sz val="12"/>
      <color theme="1"/>
      <name val="Bodoni MT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3" formatCode="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doni MT"/>
        <family val="2"/>
        <charset val="1"/>
        <scheme val="none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 Barang Perkategori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Main!$C$17</c:f>
              <c:strCache>
                <c:ptCount val="1"/>
                <c:pt idx="0">
                  <c:v>Jumlah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Main!$B$18:$B$22</c:f>
              <c:strCache>
                <c:ptCount val="5"/>
                <c:pt idx="0">
                  <c:v>Bahan Pokok</c:v>
                </c:pt>
                <c:pt idx="1">
                  <c:v>Minuman</c:v>
                </c:pt>
                <c:pt idx="2">
                  <c:v>Snack</c:v>
                </c:pt>
                <c:pt idx="3">
                  <c:v>Kebutuhan Rumah</c:v>
                </c:pt>
                <c:pt idx="4">
                  <c:v>Bumbu Dapur</c:v>
                </c:pt>
              </c:strCache>
            </c:strRef>
          </c:cat>
          <c:val>
            <c:numRef>
              <c:f>Main!$C$18:$C$22</c:f>
              <c:numCache>
                <c:formatCode>General</c:formatCode>
                <c:ptCount val="5"/>
                <c:pt idx="0">
                  <c:v>400</c:v>
                </c:pt>
                <c:pt idx="1">
                  <c:v>220</c:v>
                </c:pt>
                <c:pt idx="2">
                  <c:v>95</c:v>
                </c:pt>
                <c:pt idx="3">
                  <c:v>170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1-4DB6-84ED-31F0015CFA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15472"/>
        <c:axId val="249976704"/>
      </c:barChart>
      <c:catAx>
        <c:axId val="2482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6704"/>
        <c:crosses val="autoZero"/>
        <c:auto val="1"/>
        <c:lblAlgn val="ctr"/>
        <c:lblOffset val="100"/>
        <c:noMultiLvlLbl val="0"/>
      </c:catAx>
      <c:valAx>
        <c:axId val="2499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Proporsi</a:t>
            </a:r>
            <a:r>
              <a:rPr lang="en-US" baseline="0"/>
              <a:t> Stock Barang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Main!$C$17</c:f>
              <c:strCache>
                <c:ptCount val="1"/>
                <c:pt idx="0">
                  <c:v>Jumlah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4-4D97-8455-ECDEE657D4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4-4D97-8455-ECDEE657D4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4-4D97-8455-ECDEE657D4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54-4D97-8455-ECDEE657D4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54-4D97-8455-ECDEE657D4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Main!$B$18:$B$22</c:f>
              <c:strCache>
                <c:ptCount val="5"/>
                <c:pt idx="0">
                  <c:v>Bahan Pokok</c:v>
                </c:pt>
                <c:pt idx="1">
                  <c:v>Minuman</c:v>
                </c:pt>
                <c:pt idx="2">
                  <c:v>Snack</c:v>
                </c:pt>
                <c:pt idx="3">
                  <c:v>Kebutuhan Rumah</c:v>
                </c:pt>
                <c:pt idx="4">
                  <c:v>Bumbu Dapur</c:v>
                </c:pt>
              </c:strCache>
            </c:strRef>
          </c:cat>
          <c:val>
            <c:numRef>
              <c:f>Main!$C$18:$C$22</c:f>
              <c:numCache>
                <c:formatCode>General</c:formatCode>
                <c:ptCount val="5"/>
                <c:pt idx="0">
                  <c:v>400</c:v>
                </c:pt>
                <c:pt idx="1">
                  <c:v>220</c:v>
                </c:pt>
                <c:pt idx="2">
                  <c:v>95</c:v>
                </c:pt>
                <c:pt idx="3">
                  <c:v>170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6-41C2-AB5B-A76B16ED87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0</xdr:row>
      <xdr:rowOff>142875</xdr:rowOff>
    </xdr:from>
    <xdr:to>
      <xdr:col>5</xdr:col>
      <xdr:colOff>481012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FF1DD-3F8E-40B3-8022-7FBFB2B87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661987</xdr:colOff>
      <xdr:row>0</xdr:row>
      <xdr:rowOff>142875</xdr:rowOff>
    </xdr:from>
    <xdr:to>
      <xdr:col>13</xdr:col>
      <xdr:colOff>433387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7BF26-7309-4B75-B65B-F03C2ECC9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qil" refreshedDate="45616.646838194443" createdVersion="6" refreshedVersion="6" minRefreshableVersion="3" recordCount="20" xr:uid="{B9A6F662-5314-4BB9-A18D-C9D1BB8D69DC}">
  <cacheSource type="worksheet">
    <worksheetSource name="Data_Barang"/>
  </cacheSource>
  <cacheFields count="10">
    <cacheField name="ID Barang" numFmtId="0">
      <sharedItems count="20">
        <s v="B001"/>
        <s v="B002"/>
        <s v="B003"/>
        <s v="B004"/>
        <s v="B005"/>
        <s v="B006"/>
        <s v="B007"/>
        <s v="B008"/>
        <s v="B009"/>
        <s v="B010"/>
        <s v="B011"/>
        <s v="B012"/>
        <s v="B013"/>
        <s v="B014"/>
        <s v="B015"/>
        <s v="B016"/>
        <s v="B017"/>
        <s v="B018"/>
        <s v="B019"/>
        <s v="B020"/>
      </sharedItems>
    </cacheField>
    <cacheField name="Nama Barang" numFmtId="0">
      <sharedItems count="20">
        <s v="Kopi Instan"/>
        <s v="Teh Celup"/>
        <s v="Gula Pasir"/>
        <s v="Susu Kental Manis"/>
        <s v="Minyak Goreng"/>
        <s v="Mie Instan"/>
        <s v="Tepung Terigu"/>
        <s v="Keripik Singkong"/>
        <s v="Coklat Batangan"/>
        <s v="Sabun Cuci Piring"/>
        <s v="Detergen Bubuk"/>
        <s v="Tissue Gulung"/>
        <s v="Saus Sambal"/>
        <s v="Sambal Kemasan"/>
        <s v="Garam Dapur"/>
        <s v="Permen Karet"/>
        <s v="Jus Kemasan"/>
        <s v="Biskuit Cokelat"/>
        <s v="Sabun Batang"/>
        <s v="Kopi Bubuk"/>
      </sharedItems>
    </cacheField>
    <cacheField name="Kategori" numFmtId="0">
      <sharedItems count="5">
        <s v="Minuman"/>
        <s v="Bahan Pokok"/>
        <s v="Snack"/>
        <s v="Kebutuhan Rumah"/>
        <s v="Bumbu Dapur"/>
      </sharedItems>
    </cacheField>
    <cacheField name="Stok Awal" numFmtId="0">
      <sharedItems containsSemiMixedTypes="0" containsString="0" containsNumber="1" containsInteger="1" minValue="15" maxValue="200" count="13">
        <n v="50"/>
        <n v="30"/>
        <n v="100"/>
        <n v="80"/>
        <n v="25"/>
        <n v="200"/>
        <n v="15"/>
        <n v="45"/>
        <n v="40"/>
        <n v="60"/>
        <n v="70"/>
        <n v="20"/>
        <n v="35"/>
      </sharedItems>
    </cacheField>
    <cacheField name="Barang Masuk" numFmtId="0">
      <sharedItems containsSemiMixedTypes="0" containsString="0" containsNumber="1" containsInteger="1" minValue="5" maxValue="100"/>
    </cacheField>
    <cacheField name="Barang Keluar" numFmtId="0">
      <sharedItems containsSemiMixedTypes="0" containsString="0" containsNumber="1" containsInteger="1" minValue="5" maxValue="150" count="9">
        <n v="45"/>
        <n v="5"/>
        <n v="30"/>
        <n v="50"/>
        <n v="40"/>
        <n v="150"/>
        <n v="10"/>
        <n v="15"/>
        <n v="20"/>
      </sharedItems>
    </cacheField>
    <cacheField name="Stok Akhir" numFmtId="3">
      <sharedItems containsSemiMixedTypes="0" containsString="0" containsNumber="1" containsInteger="1" minValue="5" maxValue="150" count="14">
        <n v="25"/>
        <n v="35"/>
        <n v="120"/>
        <n v="60"/>
        <n v="5"/>
        <n v="150"/>
        <n v="65"/>
        <n v="10"/>
        <n v="30"/>
        <n v="45"/>
        <n v="15"/>
        <n v="40"/>
        <n v="20"/>
        <n v="70"/>
      </sharedItems>
    </cacheField>
    <cacheField name="Tanggal Pembaruan Terakhir" numFmtId="14">
      <sharedItems containsSemiMixedTypes="0" containsNonDate="0" containsDate="1" containsString="0" minDate="2024-10-20T00:00:00" maxDate="2024-11-20T00:00:00" count="15">
        <d v="2024-11-18T00:00:00"/>
        <d v="2024-11-19T00:00:00"/>
        <d v="2024-11-15T00:00:00"/>
        <d v="2024-11-17T00:00:00"/>
        <d v="2024-11-16T00:00:00"/>
        <d v="2024-11-13T00:00:00"/>
        <d v="2024-10-20T00:00:00"/>
        <d v="2024-11-01T00:00:00"/>
        <d v="2024-11-10T00:00:00"/>
        <d v="2024-11-12T00:00:00"/>
        <d v="2024-11-08T00:00:00"/>
        <d v="2024-11-14T00:00:00"/>
        <d v="2024-10-29T00:00:00"/>
        <d v="2024-11-11T00:00:00"/>
        <d v="2024-11-09T00:00:00"/>
      </sharedItems>
      <fieldGroup par="9" base="7">
        <rangePr groupBy="days" startDate="2024-10-20T00:00:00" endDate="2024-11-20T00:00:00"/>
        <groupItems count="368">
          <s v="&lt;20/10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ei"/>
          <s v="02-Mei"/>
          <s v="03-Mei"/>
          <s v="04-Mei"/>
          <s v="05-Mei"/>
          <s v="06-Mei"/>
          <s v="07-Mei"/>
          <s v="08-Mei"/>
          <s v="09-Mei"/>
          <s v="10-Mei"/>
          <s v="11-Mei"/>
          <s v="12-Mei"/>
          <s v="13-Mei"/>
          <s v="14-Mei"/>
          <s v="15-Mei"/>
          <s v="16-Mei"/>
          <s v="17-Mei"/>
          <s v="18-Mei"/>
          <s v="19-Mei"/>
          <s v="20-Mei"/>
          <s v="21-Mei"/>
          <s v="22-Mei"/>
          <s v="23-Mei"/>
          <s v="24-Mei"/>
          <s v="25-Mei"/>
          <s v="26-Mei"/>
          <s v="27-Mei"/>
          <s v="28-Mei"/>
          <s v="29-Mei"/>
          <s v="30-Mei"/>
          <s v="31-Mei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u"/>
          <s v="02-Agu"/>
          <s v="03-Agu"/>
          <s v="04-Agu"/>
          <s v="05-Agu"/>
          <s v="06-Agu"/>
          <s v="07-Agu"/>
          <s v="08-Agu"/>
          <s v="09-Agu"/>
          <s v="10-Agu"/>
          <s v="11-Agu"/>
          <s v="12-Agu"/>
          <s v="13-Agu"/>
          <s v="14-Agu"/>
          <s v="15-Agu"/>
          <s v="16-Agu"/>
          <s v="17-Agu"/>
          <s v="18-Agu"/>
          <s v="19-Agu"/>
          <s v="20-Agu"/>
          <s v="21-Agu"/>
          <s v="22-Agu"/>
          <s v="23-Agu"/>
          <s v="24-Agu"/>
          <s v="25-Agu"/>
          <s v="26-Agu"/>
          <s v="27-Agu"/>
          <s v="28-Agu"/>
          <s v="29-Agu"/>
          <s v="30-Agu"/>
          <s v="31-Agu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kt"/>
          <s v="02-Okt"/>
          <s v="03-Okt"/>
          <s v="04-Okt"/>
          <s v="05-Okt"/>
          <s v="06-Okt"/>
          <s v="07-Okt"/>
          <s v="08-Okt"/>
          <s v="09-Okt"/>
          <s v="10-Okt"/>
          <s v="11-Okt"/>
          <s v="12-Okt"/>
          <s v="13-Okt"/>
          <s v="14-Okt"/>
          <s v="15-Okt"/>
          <s v="16-Okt"/>
          <s v="17-Okt"/>
          <s v="18-Okt"/>
          <s v="19-Okt"/>
          <s v="20-Okt"/>
          <s v="21-Okt"/>
          <s v="22-Okt"/>
          <s v="23-Okt"/>
          <s v="24-Okt"/>
          <s v="25-Okt"/>
          <s v="26-Okt"/>
          <s v="27-Okt"/>
          <s v="28-Okt"/>
          <s v="29-Okt"/>
          <s v="30-Okt"/>
          <s v="31-Ok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s"/>
          <s v="02-Des"/>
          <s v="03-Des"/>
          <s v="04-Des"/>
          <s v="05-Des"/>
          <s v="06-Des"/>
          <s v="07-Des"/>
          <s v="08-Des"/>
          <s v="09-Des"/>
          <s v="10-Des"/>
          <s v="11-Des"/>
          <s v="12-Des"/>
          <s v="13-Des"/>
          <s v="14-Des"/>
          <s v="15-Des"/>
          <s v="16-Des"/>
          <s v="17-Des"/>
          <s v="18-Des"/>
          <s v="19-Des"/>
          <s v="20-Des"/>
          <s v="21-Des"/>
          <s v="22-Des"/>
          <s v="23-Des"/>
          <s v="24-Des"/>
          <s v="25-Des"/>
          <s v="26-Des"/>
          <s v="27-Des"/>
          <s v="28-Des"/>
          <s v="29-Des"/>
          <s v="30-Des"/>
          <s v="31-Des"/>
          <s v="&gt;20/11/2024"/>
        </groupItems>
      </fieldGroup>
    </cacheField>
    <cacheField name="Stok" numFmtId="0">
      <sharedItems count="2">
        <s v="Ok"/>
        <s v="Rendah"/>
      </sharedItems>
    </cacheField>
    <cacheField name="Months" numFmtId="0" databaseField="0">
      <fieldGroup base="7">
        <rangePr groupBy="months" startDate="2024-10-20T00:00:00" endDate="2024-11-20T00:00:00"/>
        <groupItems count="14">
          <s v="&lt;20/10/2024"/>
          <s v="Jan"/>
          <s v="Feb"/>
          <s v="Mar"/>
          <s v="Apr"/>
          <s v="Mei"/>
          <s v="Jun"/>
          <s v="Jul"/>
          <s v="Agu"/>
          <s v="Sep"/>
          <s v="Okt"/>
          <s v="Nov"/>
          <s v="Des"/>
          <s v="&gt;20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n v="20"/>
    <x v="0"/>
    <x v="0"/>
    <x v="0"/>
    <x v="0"/>
  </r>
  <r>
    <x v="1"/>
    <x v="1"/>
    <x v="0"/>
    <x v="1"/>
    <n v="10"/>
    <x v="1"/>
    <x v="1"/>
    <x v="1"/>
    <x v="0"/>
  </r>
  <r>
    <x v="2"/>
    <x v="2"/>
    <x v="1"/>
    <x v="2"/>
    <n v="50"/>
    <x v="2"/>
    <x v="2"/>
    <x v="2"/>
    <x v="0"/>
  </r>
  <r>
    <x v="3"/>
    <x v="3"/>
    <x v="0"/>
    <x v="3"/>
    <n v="30"/>
    <x v="3"/>
    <x v="3"/>
    <x v="3"/>
    <x v="0"/>
  </r>
  <r>
    <x v="4"/>
    <x v="4"/>
    <x v="1"/>
    <x v="4"/>
    <n v="20"/>
    <x v="4"/>
    <x v="4"/>
    <x v="2"/>
    <x v="1"/>
  </r>
  <r>
    <x v="5"/>
    <x v="5"/>
    <x v="1"/>
    <x v="5"/>
    <n v="100"/>
    <x v="5"/>
    <x v="5"/>
    <x v="4"/>
    <x v="0"/>
  </r>
  <r>
    <x v="6"/>
    <x v="6"/>
    <x v="1"/>
    <x v="0"/>
    <n v="25"/>
    <x v="6"/>
    <x v="6"/>
    <x v="5"/>
    <x v="0"/>
  </r>
  <r>
    <x v="7"/>
    <x v="7"/>
    <x v="2"/>
    <x v="1"/>
    <n v="10"/>
    <x v="1"/>
    <x v="1"/>
    <x v="6"/>
    <x v="0"/>
  </r>
  <r>
    <x v="8"/>
    <x v="8"/>
    <x v="2"/>
    <x v="6"/>
    <n v="5"/>
    <x v="6"/>
    <x v="7"/>
    <x v="7"/>
    <x v="0"/>
  </r>
  <r>
    <x v="9"/>
    <x v="9"/>
    <x v="3"/>
    <x v="7"/>
    <n v="15"/>
    <x v="2"/>
    <x v="8"/>
    <x v="8"/>
    <x v="0"/>
  </r>
  <r>
    <x v="10"/>
    <x v="10"/>
    <x v="3"/>
    <x v="8"/>
    <n v="20"/>
    <x v="7"/>
    <x v="9"/>
    <x v="9"/>
    <x v="0"/>
  </r>
  <r>
    <x v="11"/>
    <x v="11"/>
    <x v="3"/>
    <x v="9"/>
    <n v="15"/>
    <x v="6"/>
    <x v="6"/>
    <x v="8"/>
    <x v="0"/>
  </r>
  <r>
    <x v="12"/>
    <x v="12"/>
    <x v="4"/>
    <x v="4"/>
    <n v="10"/>
    <x v="8"/>
    <x v="10"/>
    <x v="10"/>
    <x v="0"/>
  </r>
  <r>
    <x v="13"/>
    <x v="13"/>
    <x v="4"/>
    <x v="0"/>
    <n v="30"/>
    <x v="4"/>
    <x v="11"/>
    <x v="11"/>
    <x v="0"/>
  </r>
  <r>
    <x v="14"/>
    <x v="14"/>
    <x v="1"/>
    <x v="10"/>
    <n v="20"/>
    <x v="2"/>
    <x v="3"/>
    <x v="2"/>
    <x v="0"/>
  </r>
  <r>
    <x v="15"/>
    <x v="15"/>
    <x v="2"/>
    <x v="11"/>
    <n v="5"/>
    <x v="1"/>
    <x v="12"/>
    <x v="12"/>
    <x v="0"/>
  </r>
  <r>
    <x v="16"/>
    <x v="16"/>
    <x v="0"/>
    <x v="12"/>
    <n v="10"/>
    <x v="7"/>
    <x v="8"/>
    <x v="13"/>
    <x v="0"/>
  </r>
  <r>
    <x v="17"/>
    <x v="17"/>
    <x v="2"/>
    <x v="0"/>
    <n v="10"/>
    <x v="2"/>
    <x v="8"/>
    <x v="4"/>
    <x v="0"/>
  </r>
  <r>
    <x v="18"/>
    <x v="18"/>
    <x v="3"/>
    <x v="4"/>
    <n v="15"/>
    <x v="6"/>
    <x v="8"/>
    <x v="14"/>
    <x v="0"/>
  </r>
  <r>
    <x v="19"/>
    <x v="19"/>
    <x v="0"/>
    <x v="3"/>
    <n v="30"/>
    <x v="4"/>
    <x v="1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1CB69-D841-4114-ABD3-3355198AC37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9" firstHeaderRow="1" firstDataRow="1" firstDataCol="1" rowPageCount="1" colPageCount="1"/>
  <pivotFields count="10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17"/>
        <item x="8"/>
        <item x="10"/>
        <item x="14"/>
        <item x="2"/>
        <item x="16"/>
        <item x="7"/>
        <item x="19"/>
        <item x="0"/>
        <item x="5"/>
        <item x="4"/>
        <item x="15"/>
        <item x="18"/>
        <item x="9"/>
        <item x="13"/>
        <item x="12"/>
        <item x="3"/>
        <item x="1"/>
        <item x="6"/>
        <item x="11"/>
        <item t="default"/>
      </items>
    </pivotField>
    <pivotField axis="axisPage" showAll="0">
      <items count="6">
        <item x="1"/>
        <item x="4"/>
        <item x="3"/>
        <item x="0"/>
        <item x="2"/>
        <item t="default"/>
      </items>
    </pivotField>
    <pivotField showAll="0">
      <items count="14">
        <item x="6"/>
        <item x="11"/>
        <item x="4"/>
        <item x="1"/>
        <item x="12"/>
        <item x="8"/>
        <item x="7"/>
        <item x="0"/>
        <item x="9"/>
        <item x="10"/>
        <item x="3"/>
        <item x="2"/>
        <item x="5"/>
        <item t="default"/>
      </items>
    </pivotField>
    <pivotField showAll="0"/>
    <pivotField showAll="0">
      <items count="10">
        <item x="1"/>
        <item x="6"/>
        <item x="7"/>
        <item x="8"/>
        <item x="2"/>
        <item x="4"/>
        <item x="0"/>
        <item x="3"/>
        <item x="5"/>
        <item t="default"/>
      </items>
    </pivotField>
    <pivotField dataField="1" numFmtId="3" multipleItemSelectionAllowed="1" showAll="0">
      <items count="15">
        <item x="4"/>
        <item x="7"/>
        <item h="1" x="10"/>
        <item h="1" x="12"/>
        <item h="1" x="0"/>
        <item h="1" x="8"/>
        <item h="1" x="1"/>
        <item h="1" x="11"/>
        <item h="1" x="9"/>
        <item h="1" x="3"/>
        <item h="1" x="6"/>
        <item h="1" x="13"/>
        <item h="1" x="2"/>
        <item h="1" x="5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5">
    <i>
      <x v="2"/>
    </i>
    <i>
      <x v="12"/>
    </i>
    <i>
      <x v="13"/>
    </i>
    <i>
      <x v="19"/>
    </i>
    <i t="grand">
      <x/>
    </i>
  </rowItems>
  <colItems count="1">
    <i/>
  </colItems>
  <pageFields count="1">
    <pageField fld="2" item="2" hier="-1"/>
  </pageFields>
  <dataFields count="1">
    <dataField name="Sum of Stok Akhi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9C8C51-9BB3-4D1B-8574-1D757556060F}" name="Stok_Barang_Perkategori" displayName="Stok_Barang_Perkategori" ref="B17:C22" totalsRowShown="0" headerRowDxfId="16" dataDxfId="15">
  <autoFilter ref="B17:C22" xr:uid="{331CA215-AB7B-4B76-B4ED-113DC88DFB69}"/>
  <tableColumns count="2">
    <tableColumn id="1" xr3:uid="{5E0A7224-D32A-4547-8A2F-5F5C1D44EBB3}" name="Kategori" dataDxfId="14"/>
    <tableColumn id="2" xr3:uid="{406823A4-5C19-402A-AD91-D18F20F4D70B}" name="Jumlah" dataDxfId="13">
      <calculatedColumnFormula>SUMIFS(Data_Barang[Stok Akhir],Data_Barang[Kategori],Stok_Barang_Perkategori[[#This Row],[Kategori]])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212E83-CE81-46D8-A4E4-1EF72EB5046D}" name="Data_Barang" displayName="Data_Barang" ref="B3:J23" totalsRowShown="0" headerRowDxfId="12" dataDxfId="11">
  <autoFilter ref="B3:J23" xr:uid="{CD8DDD11-71D2-447A-A90D-C4DC095E5301}"/>
  <tableColumns count="9">
    <tableColumn id="1" xr3:uid="{2AC5FA6B-8E6A-4E83-8714-788CB9BAC88D}" name="ID Barang" dataDxfId="10"/>
    <tableColumn id="2" xr3:uid="{11740779-CE13-4247-8019-E3856C1B2495}" name="Nama Barang" dataDxfId="9"/>
    <tableColumn id="3" xr3:uid="{D07BBCC6-0189-4CAE-A08F-A22DD5B84D37}" name="Kategori" dataDxfId="8"/>
    <tableColumn id="4" xr3:uid="{1934CF41-8857-4047-9382-EB46CFDE6012}" name="Stok Awal" dataDxfId="7"/>
    <tableColumn id="5" xr3:uid="{6C43B6AB-A09A-4166-B5DC-273EE3744FFF}" name="Barang Masuk" dataDxfId="6"/>
    <tableColumn id="6" xr3:uid="{0F256A64-4FD9-43E7-8CB0-33226901ACDE}" name="Barang Keluar" dataDxfId="5"/>
    <tableColumn id="7" xr3:uid="{37809A4F-D281-484F-B2FE-B1D6B6BC881D}" name="Stok Akhir" dataDxfId="4">
      <calculatedColumnFormula>Data_Barang[[#This Row],[Stok Awal]]+Data_Barang[[#This Row],[Barang Masuk]]-Data_Barang[[#This Row],[Barang Keluar]]</calculatedColumnFormula>
    </tableColumn>
    <tableColumn id="8" xr3:uid="{BB25EDF6-BE92-48B0-BFF1-30C42F4A1B8B}" name="Tanggal Pembaruan Terakhir" dataDxfId="3"/>
    <tableColumn id="10" xr3:uid="{59CB013C-4D24-46FD-A3D9-EA1C43F5912F}" name="Stok" dataDxfId="2">
      <calculatedColumnFormula>IF(AND(Data_Barang[[#This Row],[Stok Akhir]]&lt;10, Data_Barang[[#This Row],[Stok Akhir]] &gt; 0),"Rendah",IF(Data_Barang[[#This Row],[Stok Akhir]] &lt;= 0,"Habis", "Ok"))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0CEF-755C-46C5-B712-AD7E420D4D95}">
  <dimension ref="B16:C22"/>
  <sheetViews>
    <sheetView topLeftCell="A7" workbookViewId="0">
      <selection activeCell="F9" sqref="F9"/>
    </sheetView>
  </sheetViews>
  <sheetFormatPr defaultColWidth="9" defaultRowHeight="16.2" x14ac:dyDescent="0.35"/>
  <cols>
    <col min="1" max="1" width="9" style="4"/>
    <col min="2" max="2" width="24.5" style="4" bestFit="1" customWidth="1"/>
    <col min="3" max="3" width="11.19921875" style="4" bestFit="1" customWidth="1"/>
    <col min="4" max="16384" width="9" style="4"/>
  </cols>
  <sheetData>
    <row r="16" spans="2:3" x14ac:dyDescent="0.35">
      <c r="B16" s="9" t="s">
        <v>32</v>
      </c>
      <c r="C16" s="9"/>
    </row>
    <row r="17" spans="2:3" x14ac:dyDescent="0.35">
      <c r="B17" s="4" t="s">
        <v>2</v>
      </c>
      <c r="C17" s="4" t="s">
        <v>33</v>
      </c>
    </row>
    <row r="18" spans="2:3" x14ac:dyDescent="0.35">
      <c r="B18" s="4" t="s">
        <v>15</v>
      </c>
      <c r="C18" s="4">
        <f>SUMIFS(Data_Barang[Stok Akhir],Data_Barang[Kategori],Stok_Barang_Perkategori[[#This Row],[Kategori]])</f>
        <v>400</v>
      </c>
    </row>
    <row r="19" spans="2:3" x14ac:dyDescent="0.35">
      <c r="B19" s="4" t="s">
        <v>10</v>
      </c>
      <c r="C19" s="4">
        <f>SUMIFS(Data_Barang[Stok Akhir],Data_Barang[Kategori],Stok_Barang_Perkategori[[#This Row],[Kategori]])</f>
        <v>220</v>
      </c>
    </row>
    <row r="20" spans="2:3" x14ac:dyDescent="0.35">
      <c r="B20" s="4" t="s">
        <v>26</v>
      </c>
      <c r="C20" s="4">
        <f>SUMIFS(Data_Barang[Stok Akhir],Data_Barang[Kategori],Stok_Barang_Perkategori[[#This Row],[Kategori]])</f>
        <v>95</v>
      </c>
    </row>
    <row r="21" spans="2:3" x14ac:dyDescent="0.35">
      <c r="B21" s="4" t="s">
        <v>31</v>
      </c>
      <c r="C21" s="4">
        <f>SUMIFS(Data_Barang[Stok Akhir],Data_Barang[Kategori],Stok_Barang_Perkategori[[#This Row],[Kategori]])</f>
        <v>170</v>
      </c>
    </row>
    <row r="22" spans="2:3" x14ac:dyDescent="0.35">
      <c r="B22" s="4" t="s">
        <v>41</v>
      </c>
      <c r="C22" s="4">
        <f>SUMIFS(Data_Barang[Stok Akhir],Data_Barang[Kategori],Stok_Barang_Perkategori[[#This Row],[Kategori]])</f>
        <v>55</v>
      </c>
    </row>
  </sheetData>
  <mergeCells count="1">
    <mergeCell ref="B16:C1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11F8-F3CE-43B6-BD00-6B4BE2F46745}">
  <dimension ref="B1:J23"/>
  <sheetViews>
    <sheetView tabSelected="1" zoomScale="85" zoomScaleNormal="85" workbookViewId="0">
      <pane ySplit="3" topLeftCell="A10" activePane="bottomLeft" state="frozen"/>
      <selection pane="bottomLeft" activeCell="C10" sqref="C10"/>
    </sheetView>
  </sheetViews>
  <sheetFormatPr defaultColWidth="9" defaultRowHeight="16.2" x14ac:dyDescent="0.35"/>
  <cols>
    <col min="1" max="1" width="9" style="4"/>
    <col min="2" max="2" width="14.3984375" style="4" customWidth="1"/>
    <col min="3" max="3" width="16.3984375" style="4" bestFit="1" customWidth="1"/>
    <col min="4" max="4" width="12.09765625" style="4" bestFit="1" customWidth="1"/>
    <col min="5" max="5" width="13.3984375" style="4" bestFit="1" customWidth="1"/>
    <col min="6" max="6" width="17.19921875" style="4" bestFit="1" customWidth="1"/>
    <col min="7" max="7" width="17.3984375" style="4" bestFit="1" customWidth="1"/>
    <col min="8" max="8" width="15.19921875" style="4" bestFit="1" customWidth="1"/>
    <col min="9" max="9" width="30.3984375" style="4" bestFit="1" customWidth="1"/>
    <col min="10" max="10" width="16.8984375" style="4" bestFit="1" customWidth="1"/>
    <col min="11" max="16384" width="9" style="4"/>
  </cols>
  <sheetData>
    <row r="1" spans="2:10" x14ac:dyDescent="0.35">
      <c r="J1" s="6"/>
    </row>
    <row r="3" spans="2:10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34</v>
      </c>
    </row>
    <row r="4" spans="2:10" x14ac:dyDescent="0.35">
      <c r="B4" s="1" t="s">
        <v>8</v>
      </c>
      <c r="C4" s="1" t="s">
        <v>9</v>
      </c>
      <c r="D4" s="1" t="s">
        <v>10</v>
      </c>
      <c r="E4" s="1">
        <v>50</v>
      </c>
      <c r="F4" s="1">
        <v>20</v>
      </c>
      <c r="G4" s="1">
        <v>45</v>
      </c>
      <c r="H4" s="5">
        <f>Data_Barang[[#This Row],[Stok Awal]]+Data_Barang[[#This Row],[Barang Masuk]]-Data_Barang[[#This Row],[Barang Keluar]]</f>
        <v>25</v>
      </c>
      <c r="I4" s="3">
        <v>45614</v>
      </c>
      <c r="J4" s="1" t="str">
        <f>IF(AND(Data_Barang[[#This Row],[Stok Akhir]]&lt;10, Data_Barang[[#This Row],[Stok Akhir]] &gt; 0),"Rendah",IF(Data_Barang[[#This Row],[Stok Akhir]] &lt;= 0,"Habis", "Ok"))</f>
        <v>Ok</v>
      </c>
    </row>
    <row r="5" spans="2:10" x14ac:dyDescent="0.35">
      <c r="B5" s="1" t="s">
        <v>11</v>
      </c>
      <c r="C5" s="1" t="s">
        <v>12</v>
      </c>
      <c r="D5" s="1" t="s">
        <v>10</v>
      </c>
      <c r="E5" s="1">
        <v>30</v>
      </c>
      <c r="F5" s="1">
        <v>10</v>
      </c>
      <c r="G5" s="1">
        <v>5</v>
      </c>
      <c r="H5" s="5">
        <f>Data_Barang[[#This Row],[Stok Awal]]+Data_Barang[[#This Row],[Barang Masuk]]-Data_Barang[[#This Row],[Barang Keluar]]</f>
        <v>35</v>
      </c>
      <c r="I5" s="3">
        <v>45615</v>
      </c>
      <c r="J5" s="1" t="str">
        <f>IF(AND(Data_Barang[[#This Row],[Stok Akhir]]&lt;10, Data_Barang[[#This Row],[Stok Akhir]] &gt; 0),"Rendah",IF(Data_Barang[[#This Row],[Stok Akhir]] &lt;= 0,"Habis", "Ok"))</f>
        <v>Ok</v>
      </c>
    </row>
    <row r="6" spans="2:10" ht="32.4" x14ac:dyDescent="0.35">
      <c r="B6" s="1" t="s">
        <v>13</v>
      </c>
      <c r="C6" s="1" t="s">
        <v>14</v>
      </c>
      <c r="D6" s="1" t="s">
        <v>15</v>
      </c>
      <c r="E6" s="1">
        <v>100</v>
      </c>
      <c r="F6" s="1">
        <v>50</v>
      </c>
      <c r="G6" s="1">
        <v>30</v>
      </c>
      <c r="H6" s="5">
        <f>Data_Barang[[#This Row],[Stok Awal]]+Data_Barang[[#This Row],[Barang Masuk]]-Data_Barang[[#This Row],[Barang Keluar]]</f>
        <v>120</v>
      </c>
      <c r="I6" s="3">
        <v>45611</v>
      </c>
      <c r="J6" s="1" t="str">
        <f>IF(AND(Data_Barang[[#This Row],[Stok Akhir]]&lt;10, Data_Barang[[#This Row],[Stok Akhir]] &gt; 0),"Rendah",IF(Data_Barang[[#This Row],[Stok Akhir]] &lt;= 0,"Habis", "Ok"))</f>
        <v>Ok</v>
      </c>
    </row>
    <row r="7" spans="2:10" ht="32.4" x14ac:dyDescent="0.35">
      <c r="B7" s="1" t="s">
        <v>16</v>
      </c>
      <c r="C7" s="1" t="s">
        <v>17</v>
      </c>
      <c r="D7" s="1" t="s">
        <v>10</v>
      </c>
      <c r="E7" s="1">
        <v>80</v>
      </c>
      <c r="F7" s="1">
        <v>30</v>
      </c>
      <c r="G7" s="1">
        <v>50</v>
      </c>
      <c r="H7" s="5">
        <f>Data_Barang[[#This Row],[Stok Awal]]+Data_Barang[[#This Row],[Barang Masuk]]-Data_Barang[[#This Row],[Barang Keluar]]</f>
        <v>60</v>
      </c>
      <c r="I7" s="3">
        <v>45613</v>
      </c>
      <c r="J7" s="1" t="str">
        <f>IF(AND(Data_Barang[[#This Row],[Stok Akhir]]&lt;10, Data_Barang[[#This Row],[Stok Akhir]] &gt; 0),"Rendah",IF(Data_Barang[[#This Row],[Stok Akhir]] &lt;= 0,"Habis", "Ok"))</f>
        <v>Ok</v>
      </c>
    </row>
    <row r="8" spans="2:10" ht="32.4" x14ac:dyDescent="0.35">
      <c r="B8" s="1" t="s">
        <v>18</v>
      </c>
      <c r="C8" s="1" t="s">
        <v>19</v>
      </c>
      <c r="D8" s="1" t="s">
        <v>15</v>
      </c>
      <c r="E8" s="1">
        <v>25</v>
      </c>
      <c r="F8" s="1">
        <v>20</v>
      </c>
      <c r="G8" s="1">
        <v>40</v>
      </c>
      <c r="H8" s="5">
        <f>Data_Barang[[#This Row],[Stok Awal]]+Data_Barang[[#This Row],[Barang Masuk]]-Data_Barang[[#This Row],[Barang Keluar]]</f>
        <v>5</v>
      </c>
      <c r="I8" s="3">
        <v>45611</v>
      </c>
      <c r="J8" s="1" t="str">
        <f>IF(AND(Data_Barang[[#This Row],[Stok Akhir]]&lt;10, Data_Barang[[#This Row],[Stok Akhir]] &gt; 0),"Rendah",IF(Data_Barang[[#This Row],[Stok Akhir]] &lt;= 0,"Habis", "Ok"))</f>
        <v>Rendah</v>
      </c>
    </row>
    <row r="9" spans="2:10" ht="32.4" x14ac:dyDescent="0.35">
      <c r="B9" s="1" t="s">
        <v>20</v>
      </c>
      <c r="C9" s="1" t="s">
        <v>21</v>
      </c>
      <c r="D9" s="1" t="s">
        <v>15</v>
      </c>
      <c r="E9" s="1">
        <v>200</v>
      </c>
      <c r="F9" s="1">
        <v>100</v>
      </c>
      <c r="G9" s="1">
        <v>150</v>
      </c>
      <c r="H9" s="5">
        <f>Data_Barang[[#This Row],[Stok Awal]]+Data_Barang[[#This Row],[Barang Masuk]]-Data_Barang[[#This Row],[Barang Keluar]]</f>
        <v>150</v>
      </c>
      <c r="I9" s="3">
        <v>45612</v>
      </c>
      <c r="J9" s="1" t="str">
        <f>IF(AND(Data_Barang[[#This Row],[Stok Akhir]]&lt;10, Data_Barang[[#This Row],[Stok Akhir]] &gt; 0),"Rendah",IF(Data_Barang[[#This Row],[Stok Akhir]] &lt;= 0,"Habis", "Ok"))</f>
        <v>Ok</v>
      </c>
    </row>
    <row r="10" spans="2:10" ht="32.4" x14ac:dyDescent="0.35">
      <c r="B10" s="1" t="s">
        <v>22</v>
      </c>
      <c r="C10" s="1" t="s">
        <v>23</v>
      </c>
      <c r="D10" s="1" t="s">
        <v>15</v>
      </c>
      <c r="E10" s="1">
        <v>50</v>
      </c>
      <c r="F10" s="1">
        <v>25</v>
      </c>
      <c r="G10" s="1">
        <v>10</v>
      </c>
      <c r="H10" s="5">
        <f>Data_Barang[[#This Row],[Stok Awal]]+Data_Barang[[#This Row],[Barang Masuk]]-Data_Barang[[#This Row],[Barang Keluar]]</f>
        <v>65</v>
      </c>
      <c r="I10" s="3">
        <v>45609</v>
      </c>
      <c r="J10" s="1" t="str">
        <f>IF(AND(Data_Barang[[#This Row],[Stok Akhir]]&lt;10, Data_Barang[[#This Row],[Stok Akhir]] &gt; 0),"Rendah",IF(Data_Barang[[#This Row],[Stok Akhir]] &lt;= 0,"Habis", "Ok"))</f>
        <v>Ok</v>
      </c>
    </row>
    <row r="11" spans="2:10" x14ac:dyDescent="0.35">
      <c r="B11" s="1" t="s">
        <v>24</v>
      </c>
      <c r="C11" s="1" t="s">
        <v>25</v>
      </c>
      <c r="D11" s="1" t="s">
        <v>26</v>
      </c>
      <c r="E11" s="1">
        <v>30</v>
      </c>
      <c r="F11" s="1">
        <v>10</v>
      </c>
      <c r="G11" s="1">
        <v>5</v>
      </c>
      <c r="H11" s="5">
        <f>Data_Barang[[#This Row],[Stok Awal]]+Data_Barang[[#This Row],[Barang Masuk]]-Data_Barang[[#This Row],[Barang Keluar]]</f>
        <v>35</v>
      </c>
      <c r="I11" s="3">
        <v>45585</v>
      </c>
      <c r="J11" s="1" t="str">
        <f>IF(AND(Data_Barang[[#This Row],[Stok Akhir]]&lt;10, Data_Barang[[#This Row],[Stok Akhir]] &gt; 0),"Rendah",IF(Data_Barang[[#This Row],[Stok Akhir]] &lt;= 0,"Habis", "Ok"))</f>
        <v>Ok</v>
      </c>
    </row>
    <row r="12" spans="2:10" x14ac:dyDescent="0.35">
      <c r="B12" s="1" t="s">
        <v>27</v>
      </c>
      <c r="C12" s="1" t="s">
        <v>28</v>
      </c>
      <c r="D12" s="1" t="s">
        <v>26</v>
      </c>
      <c r="E12" s="1">
        <v>15</v>
      </c>
      <c r="F12" s="1">
        <v>5</v>
      </c>
      <c r="G12" s="1">
        <v>10</v>
      </c>
      <c r="H12" s="5">
        <f>Data_Barang[[#This Row],[Stok Awal]]+Data_Barang[[#This Row],[Barang Masuk]]-Data_Barang[[#This Row],[Barang Keluar]]</f>
        <v>10</v>
      </c>
      <c r="I12" s="3">
        <v>45597</v>
      </c>
      <c r="J12" s="1" t="str">
        <f>IF(AND(Data_Barang[[#This Row],[Stok Akhir]]&lt;10, Data_Barang[[#This Row],[Stok Akhir]] &gt; 0),"Rendah",IF(Data_Barang[[#This Row],[Stok Akhir]] &lt;= 0,"Habis", "Ok"))</f>
        <v>Ok</v>
      </c>
    </row>
    <row r="13" spans="2:10" ht="32.4" x14ac:dyDescent="0.35">
      <c r="B13" s="1" t="s">
        <v>29</v>
      </c>
      <c r="C13" s="1" t="s">
        <v>30</v>
      </c>
      <c r="D13" s="1" t="s">
        <v>31</v>
      </c>
      <c r="E13" s="1">
        <v>45</v>
      </c>
      <c r="F13" s="1">
        <v>15</v>
      </c>
      <c r="G13" s="1">
        <v>30</v>
      </c>
      <c r="H13" s="5">
        <f>Data_Barang[[#This Row],[Stok Awal]]+Data_Barang[[#This Row],[Barang Masuk]]-Data_Barang[[#This Row],[Barang Keluar]]</f>
        <v>30</v>
      </c>
      <c r="I13" s="3">
        <v>45606</v>
      </c>
      <c r="J13" s="1" t="str">
        <f>IF(AND(Data_Barang[[#This Row],[Stok Akhir]]&lt;10, Data_Barang[[#This Row],[Stok Akhir]] &gt; 0),"Rendah",IF(Data_Barang[[#This Row],[Stok Akhir]] &lt;= 0,"Habis", "Ok"))</f>
        <v>Ok</v>
      </c>
    </row>
    <row r="14" spans="2:10" ht="32.4" x14ac:dyDescent="0.35">
      <c r="B14" s="1" t="s">
        <v>35</v>
      </c>
      <c r="C14" s="1" t="s">
        <v>36</v>
      </c>
      <c r="D14" s="1" t="s">
        <v>31</v>
      </c>
      <c r="E14" s="1">
        <v>40</v>
      </c>
      <c r="F14" s="1">
        <v>20</v>
      </c>
      <c r="G14" s="1">
        <v>15</v>
      </c>
      <c r="H14" s="5">
        <v>45</v>
      </c>
      <c r="I14" s="3">
        <v>45608</v>
      </c>
      <c r="J14" s="1" t="str">
        <f>IF(AND(Data_Barang[[#This Row],[Stok Akhir]]&lt;10, Data_Barang[[#This Row],[Stok Akhir]] &gt; 0),"Rendah",IF(Data_Barang[[#This Row],[Stok Akhir]] &lt;= 0,"Habis", "Ok"))</f>
        <v>Ok</v>
      </c>
    </row>
    <row r="15" spans="2:10" ht="32.4" x14ac:dyDescent="0.35">
      <c r="B15" s="1" t="s">
        <v>37</v>
      </c>
      <c r="C15" s="1" t="s">
        <v>38</v>
      </c>
      <c r="D15" s="1" t="s">
        <v>31</v>
      </c>
      <c r="E15" s="1">
        <v>60</v>
      </c>
      <c r="F15" s="1">
        <v>15</v>
      </c>
      <c r="G15" s="1">
        <v>10</v>
      </c>
      <c r="H15" s="5">
        <v>65</v>
      </c>
      <c r="I15" s="3">
        <v>45606</v>
      </c>
      <c r="J15" s="1" t="str">
        <f>IF(AND(Data_Barang[[#This Row],[Stok Akhir]]&lt;10, Data_Barang[[#This Row],[Stok Akhir]] &gt; 0),"Rendah",IF(Data_Barang[[#This Row],[Stok Akhir]] &lt;= 0,"Habis", "Ok"))</f>
        <v>Ok</v>
      </c>
    </row>
    <row r="16" spans="2:10" ht="32.4" x14ac:dyDescent="0.35">
      <c r="B16" s="1" t="s">
        <v>39</v>
      </c>
      <c r="C16" s="1" t="s">
        <v>40</v>
      </c>
      <c r="D16" s="1" t="s">
        <v>41</v>
      </c>
      <c r="E16" s="1">
        <v>25</v>
      </c>
      <c r="F16" s="1">
        <v>10</v>
      </c>
      <c r="G16" s="1">
        <v>20</v>
      </c>
      <c r="H16" s="5">
        <v>15</v>
      </c>
      <c r="I16" s="3">
        <v>45604</v>
      </c>
      <c r="J16" s="1" t="str">
        <f>IF(AND(Data_Barang[[#This Row],[Stok Akhir]]&lt;10, Data_Barang[[#This Row],[Stok Akhir]] &gt; 0),"Rendah",IF(Data_Barang[[#This Row],[Stok Akhir]] &lt;= 0,"Habis", "Ok"))</f>
        <v>Ok</v>
      </c>
    </row>
    <row r="17" spans="2:10" ht="32.4" x14ac:dyDescent="0.35">
      <c r="B17" s="1" t="s">
        <v>42</v>
      </c>
      <c r="C17" s="1" t="s">
        <v>43</v>
      </c>
      <c r="D17" s="1" t="s">
        <v>41</v>
      </c>
      <c r="E17" s="1">
        <v>50</v>
      </c>
      <c r="F17" s="1">
        <v>30</v>
      </c>
      <c r="G17" s="1">
        <v>40</v>
      </c>
      <c r="H17" s="5">
        <v>40</v>
      </c>
      <c r="I17" s="3">
        <v>45610</v>
      </c>
      <c r="J17" s="1" t="str">
        <f>IF(AND(Data_Barang[[#This Row],[Stok Akhir]]&lt;10, Data_Barang[[#This Row],[Stok Akhir]] &gt; 0),"Rendah",IF(Data_Barang[[#This Row],[Stok Akhir]] &lt;= 0,"Habis", "Ok"))</f>
        <v>Ok</v>
      </c>
    </row>
    <row r="18" spans="2:10" ht="32.4" x14ac:dyDescent="0.35">
      <c r="B18" s="1" t="s">
        <v>44</v>
      </c>
      <c r="C18" s="1" t="s">
        <v>45</v>
      </c>
      <c r="D18" s="1" t="s">
        <v>15</v>
      </c>
      <c r="E18" s="1">
        <v>70</v>
      </c>
      <c r="F18" s="1">
        <v>20</v>
      </c>
      <c r="G18" s="1">
        <v>30</v>
      </c>
      <c r="H18" s="5">
        <v>60</v>
      </c>
      <c r="I18" s="3">
        <v>45611</v>
      </c>
      <c r="J18" s="1" t="str">
        <f>IF(AND(Data_Barang[[#This Row],[Stok Akhir]]&lt;10, Data_Barang[[#This Row],[Stok Akhir]] &gt; 0),"Rendah",IF(Data_Barang[[#This Row],[Stok Akhir]] &lt;= 0,"Habis", "Ok"))</f>
        <v>Ok</v>
      </c>
    </row>
    <row r="19" spans="2:10" x14ac:dyDescent="0.35">
      <c r="B19" s="1" t="s">
        <v>46</v>
      </c>
      <c r="C19" s="1" t="s">
        <v>47</v>
      </c>
      <c r="D19" s="1" t="s">
        <v>26</v>
      </c>
      <c r="E19" s="1">
        <v>20</v>
      </c>
      <c r="F19" s="1">
        <v>5</v>
      </c>
      <c r="G19" s="1">
        <v>5</v>
      </c>
      <c r="H19" s="5">
        <v>20</v>
      </c>
      <c r="I19" s="3">
        <v>45594</v>
      </c>
      <c r="J19" s="1" t="str">
        <f>IF(AND(Data_Barang[[#This Row],[Stok Akhir]]&lt;10, Data_Barang[[#This Row],[Stok Akhir]] &gt; 0),"Rendah",IF(Data_Barang[[#This Row],[Stok Akhir]] &lt;= 0,"Habis", "Ok"))</f>
        <v>Ok</v>
      </c>
    </row>
    <row r="20" spans="2:10" x14ac:dyDescent="0.35">
      <c r="B20" s="1" t="s">
        <v>48</v>
      </c>
      <c r="C20" s="1" t="s">
        <v>49</v>
      </c>
      <c r="D20" s="1" t="s">
        <v>10</v>
      </c>
      <c r="E20" s="1">
        <v>35</v>
      </c>
      <c r="F20" s="1">
        <v>10</v>
      </c>
      <c r="G20" s="1">
        <v>15</v>
      </c>
      <c r="H20" s="5">
        <v>30</v>
      </c>
      <c r="I20" s="3">
        <v>45607</v>
      </c>
      <c r="J20" s="1" t="str">
        <f>IF(AND(Data_Barang[[#This Row],[Stok Akhir]]&lt;10, Data_Barang[[#This Row],[Stok Akhir]] &gt; 0),"Rendah",IF(Data_Barang[[#This Row],[Stok Akhir]] &lt;= 0,"Habis", "Ok"))</f>
        <v>Ok</v>
      </c>
    </row>
    <row r="21" spans="2:10" x14ac:dyDescent="0.35">
      <c r="B21" s="1" t="s">
        <v>50</v>
      </c>
      <c r="C21" s="1" t="s">
        <v>51</v>
      </c>
      <c r="D21" s="1" t="s">
        <v>26</v>
      </c>
      <c r="E21" s="1">
        <v>50</v>
      </c>
      <c r="F21" s="1">
        <v>10</v>
      </c>
      <c r="G21" s="1">
        <v>30</v>
      </c>
      <c r="H21" s="5">
        <v>30</v>
      </c>
      <c r="I21" s="3">
        <v>45612</v>
      </c>
      <c r="J21" s="1" t="str">
        <f>IF(AND(Data_Barang[[#This Row],[Stok Akhir]]&lt;10, Data_Barang[[#This Row],[Stok Akhir]] &gt; 0),"Rendah",IF(Data_Barang[[#This Row],[Stok Akhir]] &lt;= 0,"Habis", "Ok"))</f>
        <v>Ok</v>
      </c>
    </row>
    <row r="22" spans="2:10" ht="32.4" x14ac:dyDescent="0.35">
      <c r="B22" s="1" t="s">
        <v>52</v>
      </c>
      <c r="C22" s="1" t="s">
        <v>53</v>
      </c>
      <c r="D22" s="1" t="s">
        <v>31</v>
      </c>
      <c r="E22" s="1">
        <v>25</v>
      </c>
      <c r="F22" s="1">
        <v>15</v>
      </c>
      <c r="G22" s="1">
        <v>10</v>
      </c>
      <c r="H22" s="5">
        <v>30</v>
      </c>
      <c r="I22" s="3">
        <v>45605</v>
      </c>
      <c r="J22" s="1" t="str">
        <f>IF(AND(Data_Barang[[#This Row],[Stok Akhir]]&lt;10, Data_Barang[[#This Row],[Stok Akhir]] &gt; 0),"Rendah",IF(Data_Barang[[#This Row],[Stok Akhir]] &lt;= 0,"Habis", "Ok"))</f>
        <v>Ok</v>
      </c>
    </row>
    <row r="23" spans="2:10" x14ac:dyDescent="0.35">
      <c r="B23" s="1" t="s">
        <v>54</v>
      </c>
      <c r="C23" s="1" t="s">
        <v>55</v>
      </c>
      <c r="D23" s="1" t="s">
        <v>10</v>
      </c>
      <c r="E23" s="1">
        <v>80</v>
      </c>
      <c r="F23" s="1">
        <v>30</v>
      </c>
      <c r="G23" s="1">
        <v>40</v>
      </c>
      <c r="H23" s="5">
        <v>70</v>
      </c>
      <c r="I23" s="3">
        <v>45614</v>
      </c>
      <c r="J23" s="1" t="str">
        <f>IF(AND(Data_Barang[[#This Row],[Stok Akhir]]&lt;10, Data_Barang[[#This Row],[Stok Akhir]] &gt; 0),"Rendah",IF(Data_Barang[[#This Row],[Stok Akhir]] &lt;= 0,"Habis", "Ok"))</f>
        <v>Ok</v>
      </c>
    </row>
  </sheetData>
  <conditionalFormatting sqref="B4:J23">
    <cfRule type="expression" dxfId="1" priority="1">
      <formula>$J4="Habis"</formula>
    </cfRule>
    <cfRule type="expression" dxfId="0" priority="2">
      <formula>$J4="Rendah"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0384-43ED-42C3-984A-3D2B358FC8D2}">
  <dimension ref="A2:B9"/>
  <sheetViews>
    <sheetView workbookViewId="0">
      <selection activeCell="B10" sqref="B10"/>
    </sheetView>
  </sheetViews>
  <sheetFormatPr defaultRowHeight="16.2" x14ac:dyDescent="0.35"/>
  <cols>
    <col min="1" max="1" width="16.8984375" bestFit="1" customWidth="1"/>
    <col min="2" max="2" width="19.8984375" bestFit="1" customWidth="1"/>
    <col min="3" max="3" width="15.8984375" bestFit="1" customWidth="1"/>
    <col min="4" max="4" width="2.8984375" bestFit="1" customWidth="1"/>
    <col min="5" max="6" width="3.8984375" bestFit="1" customWidth="1"/>
    <col min="7" max="7" width="10.8984375" bestFit="1" customWidth="1"/>
    <col min="8" max="20" width="15.3984375" bestFit="1" customWidth="1"/>
    <col min="21" max="21" width="10.8984375" bestFit="1" customWidth="1"/>
    <col min="22" max="22" width="10" bestFit="1" customWidth="1"/>
    <col min="23" max="23" width="17.3984375" bestFit="1" customWidth="1"/>
    <col min="24" max="24" width="10" bestFit="1" customWidth="1"/>
    <col min="25" max="25" width="12.69921875" bestFit="1" customWidth="1"/>
    <col min="26" max="26" width="10" bestFit="1" customWidth="1"/>
    <col min="27" max="27" width="12.69921875" bestFit="1" customWidth="1"/>
    <col min="28" max="28" width="10" bestFit="1" customWidth="1"/>
    <col min="29" max="29" width="12.3984375" bestFit="1" customWidth="1"/>
    <col min="30" max="30" width="10" bestFit="1" customWidth="1"/>
    <col min="31" max="31" width="6.8984375" bestFit="1" customWidth="1"/>
    <col min="32" max="32" width="10" bestFit="1" customWidth="1"/>
    <col min="34" max="34" width="10" bestFit="1" customWidth="1"/>
    <col min="35" max="35" width="6.8984375" bestFit="1" customWidth="1"/>
    <col min="36" max="36" width="10" bestFit="1" customWidth="1"/>
    <col min="37" max="37" width="17.3984375" bestFit="1" customWidth="1"/>
    <col min="38" max="38" width="10" bestFit="1" customWidth="1"/>
    <col min="40" max="40" width="10" bestFit="1" customWidth="1"/>
    <col min="41" max="41" width="10.8984375" bestFit="1" customWidth="1"/>
  </cols>
  <sheetData>
    <row r="2" spans="1:2" x14ac:dyDescent="0.35">
      <c r="A2" s="7" t="s">
        <v>2</v>
      </c>
      <c r="B2" t="s">
        <v>31</v>
      </c>
    </row>
    <row r="4" spans="1:2" x14ac:dyDescent="0.35">
      <c r="A4" s="7" t="s">
        <v>56</v>
      </c>
      <c r="B4" t="s">
        <v>58</v>
      </c>
    </row>
    <row r="5" spans="1:2" x14ac:dyDescent="0.35">
      <c r="A5" s="8" t="s">
        <v>36</v>
      </c>
      <c r="B5">
        <v>45</v>
      </c>
    </row>
    <row r="6" spans="1:2" x14ac:dyDescent="0.35">
      <c r="A6" s="8" t="s">
        <v>53</v>
      </c>
      <c r="B6">
        <v>30</v>
      </c>
    </row>
    <row r="7" spans="1:2" x14ac:dyDescent="0.35">
      <c r="A7" s="8" t="s">
        <v>30</v>
      </c>
      <c r="B7">
        <v>30</v>
      </c>
    </row>
    <row r="8" spans="1:2" x14ac:dyDescent="0.35">
      <c r="A8" s="8" t="s">
        <v>38</v>
      </c>
      <c r="B8">
        <v>65</v>
      </c>
    </row>
    <row r="9" spans="1:2" x14ac:dyDescent="0.35">
      <c r="A9" s="8" t="s">
        <v>57</v>
      </c>
      <c r="B9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Main</vt:lpstr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Aqil</dc:creator>
  <cp:lastModifiedBy>Muhammad Aqil Maulana</cp:lastModifiedBy>
  <dcterms:created xsi:type="dcterms:W3CDTF">2024-11-20T06:35:51Z</dcterms:created>
  <dcterms:modified xsi:type="dcterms:W3CDTF">2024-11-20T19:31:32Z</dcterms:modified>
</cp:coreProperties>
</file>