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CC 2023\BI WORKS\DATA PROJECTS\"/>
    </mc:Choice>
  </mc:AlternateContent>
  <bookViews>
    <workbookView xWindow="0" yWindow="0" windowWidth="16090" windowHeight="6400" firstSheet="1" activeTab="1"/>
  </bookViews>
  <sheets>
    <sheet name="CUSTOMER SEGEMENT OVERVIEW" sheetId="2" r:id="rId1"/>
    <sheet name="CUSTOMER SEGMENT PIVOT 1" sheetId="1" r:id="rId2"/>
    <sheet name="CUSTOMER SEGMENT ANALYSIS" sheetId="3" r:id="rId3"/>
    <sheet name="Sheet3" sheetId="4" r:id="rId4"/>
  </sheets>
  <definedNames>
    <definedName name="_xlnm._FilterDatabase" localSheetId="2" hidden="1">'CUSTOMER SEGMENT ANALYSIS'!$A$1:$O$1</definedName>
    <definedName name="_xlnm._FilterDatabase" localSheetId="1" hidden="1">'CUSTOMER SEGMENT PIVOT 1'!$E$1:$G$53</definedName>
  </definedNames>
  <calcPr calcId="152511"/>
  <pivotCaches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F2" i="3"/>
  <c r="G2" i="3" s="1"/>
  <c r="H2" i="3"/>
  <c r="I2" i="3"/>
  <c r="E3" i="3"/>
  <c r="F3" i="3"/>
  <c r="G3" i="3"/>
  <c r="H3" i="3"/>
  <c r="I3" i="3"/>
  <c r="E4" i="3"/>
  <c r="F4" i="3"/>
  <c r="G4" i="3" s="1"/>
  <c r="H4" i="3"/>
  <c r="I4" i="3"/>
  <c r="E5" i="3"/>
  <c r="F5" i="3"/>
  <c r="G5" i="3" s="1"/>
  <c r="H5" i="3"/>
  <c r="I5" i="3"/>
  <c r="E6" i="3"/>
  <c r="F6" i="3"/>
  <c r="G6" i="3" s="1"/>
  <c r="H6" i="3"/>
  <c r="I6" i="3"/>
  <c r="E7" i="3"/>
  <c r="F7" i="3"/>
  <c r="G7" i="3" s="1"/>
  <c r="H7" i="3"/>
  <c r="I7" i="3"/>
  <c r="E8" i="3"/>
  <c r="F8" i="3"/>
  <c r="G8" i="3" s="1"/>
  <c r="H8" i="3"/>
  <c r="I8" i="3"/>
  <c r="E9" i="3"/>
  <c r="F9" i="3"/>
  <c r="G9" i="3" s="1"/>
  <c r="H9" i="3"/>
  <c r="I9" i="3"/>
  <c r="E10" i="3"/>
  <c r="F10" i="3"/>
  <c r="G10" i="3"/>
  <c r="H10" i="3"/>
  <c r="I10" i="3"/>
  <c r="E11" i="3"/>
  <c r="F11" i="3"/>
  <c r="G11" i="3" s="1"/>
  <c r="H11" i="3"/>
  <c r="I11" i="3"/>
  <c r="E12" i="3"/>
  <c r="F12" i="3"/>
  <c r="G12" i="3" s="1"/>
  <c r="H12" i="3"/>
  <c r="I12" i="3"/>
  <c r="E13" i="3"/>
  <c r="F13" i="3"/>
  <c r="G13" i="3" s="1"/>
  <c r="H13" i="3"/>
  <c r="I13" i="3"/>
  <c r="E14" i="3"/>
  <c r="F14" i="3"/>
  <c r="G14" i="3"/>
  <c r="H14" i="3"/>
  <c r="I14" i="3"/>
  <c r="E15" i="3"/>
  <c r="F15" i="3"/>
  <c r="G15" i="3" s="1"/>
  <c r="H15" i="3"/>
  <c r="I15" i="3"/>
  <c r="E16" i="3"/>
  <c r="F16" i="3"/>
  <c r="G16" i="3" s="1"/>
  <c r="H16" i="3"/>
  <c r="I16" i="3"/>
  <c r="E17" i="3"/>
  <c r="F17" i="3"/>
  <c r="G17" i="3" s="1"/>
  <c r="H17" i="3"/>
  <c r="I17" i="3"/>
  <c r="E18" i="3"/>
  <c r="F18" i="3"/>
  <c r="G18" i="3"/>
  <c r="H18" i="3"/>
  <c r="I18" i="3"/>
  <c r="E19" i="3"/>
  <c r="F19" i="3"/>
  <c r="G19" i="3" s="1"/>
  <c r="H19" i="3"/>
  <c r="I19" i="3"/>
  <c r="E20" i="3"/>
  <c r="F20" i="3"/>
  <c r="G20" i="3" s="1"/>
  <c r="H20" i="3"/>
  <c r="I20" i="3"/>
  <c r="E21" i="3"/>
  <c r="F21" i="3"/>
  <c r="G21" i="3" s="1"/>
  <c r="H21" i="3"/>
  <c r="I21" i="3"/>
  <c r="E22" i="3"/>
  <c r="F22" i="3"/>
  <c r="G22" i="3"/>
  <c r="H22" i="3"/>
  <c r="I22" i="3"/>
  <c r="E23" i="3"/>
  <c r="F23" i="3"/>
  <c r="G23" i="3" s="1"/>
  <c r="H23" i="3"/>
  <c r="I23" i="3"/>
  <c r="E24" i="3"/>
  <c r="F24" i="3"/>
  <c r="G24" i="3" s="1"/>
  <c r="H24" i="3"/>
  <c r="I24" i="3"/>
  <c r="E25" i="3"/>
  <c r="F25" i="3"/>
  <c r="G25" i="3" s="1"/>
  <c r="H25" i="3"/>
  <c r="I25" i="3"/>
  <c r="E26" i="3"/>
  <c r="F26" i="3"/>
  <c r="G26" i="3"/>
  <c r="H26" i="3"/>
  <c r="I26" i="3"/>
  <c r="E27" i="3"/>
  <c r="F27" i="3"/>
  <c r="G27" i="3" s="1"/>
  <c r="H27" i="3"/>
  <c r="I27" i="3"/>
  <c r="E28" i="3"/>
  <c r="F28" i="3"/>
  <c r="G28" i="3" s="1"/>
  <c r="H28" i="3"/>
  <c r="I28" i="3"/>
  <c r="E29" i="3"/>
  <c r="F29" i="3"/>
  <c r="G29" i="3" s="1"/>
  <c r="H29" i="3"/>
  <c r="I29" i="3"/>
  <c r="E30" i="3"/>
  <c r="F30" i="3"/>
  <c r="G30" i="3"/>
  <c r="H30" i="3"/>
  <c r="I30" i="3"/>
  <c r="E31" i="3"/>
  <c r="F31" i="3"/>
  <c r="G31" i="3" s="1"/>
  <c r="H31" i="3"/>
  <c r="I31" i="3"/>
  <c r="E32" i="3"/>
  <c r="F32" i="3"/>
  <c r="G32" i="3" s="1"/>
  <c r="H32" i="3"/>
  <c r="I32" i="3"/>
  <c r="E33" i="3"/>
  <c r="F33" i="3"/>
  <c r="G33" i="3" s="1"/>
  <c r="H33" i="3"/>
  <c r="I33" i="3"/>
  <c r="E34" i="3"/>
  <c r="F34" i="3"/>
  <c r="G34" i="3"/>
  <c r="H34" i="3"/>
  <c r="I34" i="3"/>
  <c r="E35" i="3"/>
  <c r="F35" i="3"/>
  <c r="G35" i="3" s="1"/>
  <c r="H35" i="3"/>
  <c r="I35" i="3"/>
  <c r="E36" i="3"/>
  <c r="F36" i="3"/>
  <c r="G36" i="3" s="1"/>
  <c r="H36" i="3"/>
  <c r="I36" i="3"/>
  <c r="E37" i="3"/>
  <c r="F37" i="3"/>
  <c r="G37" i="3" s="1"/>
  <c r="H37" i="3"/>
  <c r="I37" i="3"/>
  <c r="E38" i="3"/>
  <c r="F38" i="3"/>
  <c r="G38" i="3"/>
  <c r="H38" i="3"/>
  <c r="I38" i="3"/>
  <c r="E39" i="3"/>
  <c r="F39" i="3"/>
  <c r="G39" i="3" s="1"/>
  <c r="H39" i="3"/>
  <c r="I39" i="3"/>
  <c r="E40" i="3"/>
  <c r="F40" i="3"/>
  <c r="G40" i="3" s="1"/>
  <c r="H40" i="3"/>
  <c r="I40" i="3"/>
  <c r="E41" i="3"/>
  <c r="F41" i="3"/>
  <c r="G41" i="3" s="1"/>
  <c r="H41" i="3"/>
  <c r="I41" i="3"/>
  <c r="E42" i="3"/>
  <c r="F42" i="3"/>
  <c r="G42" i="3"/>
  <c r="H42" i="3"/>
  <c r="I42" i="3"/>
  <c r="E43" i="3"/>
  <c r="F43" i="3"/>
  <c r="G43" i="3" s="1"/>
  <c r="H43" i="3"/>
  <c r="I43" i="3"/>
  <c r="E44" i="3"/>
  <c r="F44" i="3"/>
  <c r="G44" i="3" s="1"/>
  <c r="H44" i="3"/>
  <c r="I44" i="3"/>
  <c r="E45" i="3"/>
  <c r="F45" i="3"/>
  <c r="G45" i="3" s="1"/>
  <c r="H45" i="3"/>
  <c r="I45" i="3"/>
  <c r="E46" i="3"/>
  <c r="F46" i="3"/>
  <c r="G46" i="3"/>
  <c r="H46" i="3"/>
  <c r="I46" i="3"/>
  <c r="E47" i="3"/>
  <c r="F47" i="3"/>
  <c r="G47" i="3" s="1"/>
  <c r="H47" i="3"/>
  <c r="I47" i="3"/>
  <c r="E48" i="3"/>
  <c r="F48" i="3"/>
  <c r="G48" i="3" s="1"/>
  <c r="H48" i="3"/>
  <c r="I48" i="3"/>
  <c r="E49" i="3"/>
  <c r="F49" i="3"/>
  <c r="G49" i="3" s="1"/>
  <c r="H49" i="3"/>
  <c r="I49" i="3"/>
  <c r="E50" i="3"/>
  <c r="F50" i="3"/>
  <c r="G50" i="3" s="1"/>
  <c r="H50" i="3"/>
  <c r="I50" i="3"/>
  <c r="E51" i="3"/>
  <c r="F51" i="3"/>
  <c r="G51" i="3" s="1"/>
  <c r="J51" i="3" s="1"/>
  <c r="K51" i="3" s="1"/>
  <c r="H51" i="3"/>
  <c r="I51" i="3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J49" i="3" l="1"/>
  <c r="J14" i="3"/>
  <c r="J46" i="3"/>
  <c r="J38" i="3"/>
  <c r="J30" i="3"/>
  <c r="J22" i="3"/>
  <c r="J48" i="3"/>
  <c r="J47" i="3"/>
  <c r="K47" i="3" s="1"/>
  <c r="K46" i="3"/>
  <c r="J41" i="3"/>
  <c r="J40" i="3"/>
  <c r="K40" i="3" s="1"/>
  <c r="J39" i="3"/>
  <c r="K39" i="3" s="1"/>
  <c r="K38" i="3"/>
  <c r="J33" i="3"/>
  <c r="J32" i="3"/>
  <c r="K32" i="3" s="1"/>
  <c r="J31" i="3"/>
  <c r="K31" i="3" s="1"/>
  <c r="K30" i="3"/>
  <c r="J25" i="3"/>
  <c r="J24" i="3"/>
  <c r="J23" i="3"/>
  <c r="K23" i="3" s="1"/>
  <c r="K22" i="3"/>
  <c r="J17" i="3"/>
  <c r="J16" i="3"/>
  <c r="J15" i="3"/>
  <c r="K15" i="3" s="1"/>
  <c r="K14" i="3"/>
  <c r="J9" i="3"/>
  <c r="J8" i="3"/>
  <c r="K8" i="3" s="1"/>
  <c r="J7" i="3"/>
  <c r="K7" i="3" s="1"/>
  <c r="J3" i="3"/>
  <c r="K3" i="3" s="1"/>
  <c r="J6" i="3"/>
  <c r="K6" i="3" s="1"/>
  <c r="J4" i="3"/>
  <c r="K4" i="3" s="1"/>
  <c r="J45" i="3"/>
  <c r="K45" i="3" s="1"/>
  <c r="J43" i="3"/>
  <c r="K43" i="3" s="1"/>
  <c r="J37" i="3"/>
  <c r="K37" i="3" s="1"/>
  <c r="J35" i="3"/>
  <c r="K35" i="3" s="1"/>
  <c r="J28" i="3"/>
  <c r="K28" i="3" s="1"/>
  <c r="J21" i="3"/>
  <c r="K21" i="3" s="1"/>
  <c r="J20" i="3"/>
  <c r="K20" i="3" s="1"/>
  <c r="J19" i="3"/>
  <c r="K19" i="3" s="1"/>
  <c r="K16" i="3"/>
  <c r="J13" i="3"/>
  <c r="K13" i="3" s="1"/>
  <c r="J12" i="3"/>
  <c r="K12" i="3" s="1"/>
  <c r="J11" i="3"/>
  <c r="K11" i="3" s="1"/>
  <c r="J2" i="3"/>
  <c r="K2" i="3" s="1"/>
  <c r="J5" i="3"/>
  <c r="K5" i="3" s="1"/>
  <c r="K48" i="3"/>
  <c r="J44" i="3"/>
  <c r="K44" i="3" s="1"/>
  <c r="J36" i="3"/>
  <c r="K36" i="3" s="1"/>
  <c r="J29" i="3"/>
  <c r="K29" i="3" s="1"/>
  <c r="J27" i="3"/>
  <c r="K27" i="3" s="1"/>
  <c r="K24" i="3"/>
  <c r="J50" i="3"/>
  <c r="K50" i="3" s="1"/>
  <c r="K49" i="3"/>
  <c r="J42" i="3"/>
  <c r="K42" i="3" s="1"/>
  <c r="K41" i="3"/>
  <c r="J34" i="3"/>
  <c r="K34" i="3" s="1"/>
  <c r="K33" i="3"/>
  <c r="J26" i="3"/>
  <c r="K26" i="3" s="1"/>
  <c r="K25" i="3"/>
  <c r="J18" i="3"/>
  <c r="K18" i="3" s="1"/>
  <c r="K17" i="3"/>
  <c r="J10" i="3"/>
  <c r="K10" i="3" s="1"/>
  <c r="K9" i="3"/>
  <c r="L10" i="3" l="1"/>
  <c r="M10" i="3" s="1"/>
  <c r="L26" i="3"/>
  <c r="M26" i="3" s="1"/>
  <c r="L42" i="3"/>
  <c r="M42" i="3" s="1"/>
  <c r="L12" i="3"/>
  <c r="M12" i="3" s="1"/>
  <c r="L20" i="3"/>
  <c r="M20" i="3" s="1"/>
  <c r="L29" i="3"/>
  <c r="M29" i="3" s="1"/>
  <c r="L13" i="3"/>
  <c r="M13" i="3" s="1"/>
  <c r="L21" i="3"/>
  <c r="M21" i="3" s="1"/>
  <c r="L37" i="3"/>
  <c r="M37" i="3" s="1"/>
  <c r="L6" i="3"/>
  <c r="M6" i="3" s="1"/>
  <c r="L40" i="3"/>
  <c r="M40" i="3" s="1"/>
  <c r="L18" i="3"/>
  <c r="M18" i="3" s="1"/>
  <c r="L34" i="3"/>
  <c r="M34" i="3" s="1"/>
  <c r="L50" i="3"/>
  <c r="M50" i="3" s="1"/>
  <c r="L36" i="3"/>
  <c r="M36" i="3" s="1"/>
  <c r="L28" i="3"/>
  <c r="M28" i="3" s="1"/>
  <c r="L44" i="3"/>
  <c r="M44" i="3" s="1"/>
  <c r="L45" i="3"/>
  <c r="M45" i="3" s="1"/>
  <c r="L48" i="3"/>
  <c r="M48" i="3" s="1"/>
  <c r="L8" i="3"/>
  <c r="M8" i="3" s="1"/>
  <c r="L22" i="3"/>
  <c r="M22" i="3" s="1"/>
  <c r="L5" i="3"/>
  <c r="M5" i="3" s="1"/>
  <c r="L32" i="3"/>
  <c r="M32" i="3" s="1"/>
  <c r="L3" i="3"/>
  <c r="M3" i="3" s="1"/>
  <c r="L23" i="3"/>
  <c r="M23" i="3" s="1"/>
  <c r="L30" i="3"/>
  <c r="M30" i="3" s="1"/>
  <c r="L49" i="3"/>
  <c r="M49" i="3" s="1"/>
  <c r="L19" i="3"/>
  <c r="M19" i="3" s="1"/>
  <c r="L4" i="3"/>
  <c r="M4" i="3" s="1"/>
  <c r="L2" i="3"/>
  <c r="M2" i="3" s="1"/>
  <c r="L47" i="3"/>
  <c r="M47" i="3" s="1"/>
  <c r="L9" i="3"/>
  <c r="M9" i="3" s="1"/>
  <c r="L25" i="3"/>
  <c r="M25" i="3" s="1"/>
  <c r="L41" i="3"/>
  <c r="M41" i="3" s="1"/>
  <c r="L24" i="3"/>
  <c r="M24" i="3" s="1"/>
  <c r="L16" i="3"/>
  <c r="M16" i="3" s="1"/>
  <c r="L43" i="3"/>
  <c r="M43" i="3" s="1"/>
  <c r="L31" i="3"/>
  <c r="M31" i="3" s="1"/>
  <c r="L38" i="3"/>
  <c r="M38" i="3" s="1"/>
  <c r="L17" i="3"/>
  <c r="M17" i="3" s="1"/>
  <c r="L33" i="3"/>
  <c r="M33" i="3" s="1"/>
  <c r="L15" i="3"/>
  <c r="M15" i="3" s="1"/>
  <c r="L27" i="3"/>
  <c r="M27" i="3" s="1"/>
  <c r="L11" i="3"/>
  <c r="M11" i="3" s="1"/>
  <c r="L35" i="3"/>
  <c r="M35" i="3" s="1"/>
  <c r="L7" i="3"/>
  <c r="M7" i="3" s="1"/>
  <c r="L14" i="3"/>
  <c r="M14" i="3" s="1"/>
  <c r="L39" i="3"/>
  <c r="M39" i="3" s="1"/>
  <c r="L46" i="3"/>
  <c r="M46" i="3" s="1"/>
  <c r="L51" i="3"/>
  <c r="M51" i="3" s="1"/>
</calcChain>
</file>

<file path=xl/sharedStrings.xml><?xml version="1.0" encoding="utf-8"?>
<sst xmlns="http://schemas.openxmlformats.org/spreadsheetml/2006/main" count="219" uniqueCount="102">
  <si>
    <t>Grand Total</t>
  </si>
  <si>
    <t>(blank)</t>
  </si>
  <si>
    <t>Zakarya Ahmed</t>
  </si>
  <si>
    <t>yao ghali</t>
  </si>
  <si>
    <t>VERA BOTWE</t>
  </si>
  <si>
    <t>Thy-will A. Asare</t>
  </si>
  <si>
    <t>Thierry ABANI</t>
  </si>
  <si>
    <t>Sylvia Aryee</t>
  </si>
  <si>
    <t>sylvanus</t>
  </si>
  <si>
    <t>Susana Addo</t>
  </si>
  <si>
    <t>Sarah kuwornu</t>
  </si>
  <si>
    <t>Sapong Afua Twumwaa</t>
  </si>
  <si>
    <t>ROSEMOND ANUM</t>
  </si>
  <si>
    <t>Raphael Gowans</t>
  </si>
  <si>
    <t>QUEENSTER AMPONSAH</t>
  </si>
  <si>
    <t>priscilla aikude</t>
  </si>
  <si>
    <t>Prince sarpong</t>
  </si>
  <si>
    <t>pepertual kumah</t>
  </si>
  <si>
    <t>Osman samir</t>
  </si>
  <si>
    <t>Ohemaa Prempeh</t>
  </si>
  <si>
    <t>Nina Erzuah</t>
  </si>
  <si>
    <t>NEWMAN MARTEY</t>
  </si>
  <si>
    <t>Nana Kwabah Client</t>
  </si>
  <si>
    <t>NAJF ASHRAF</t>
  </si>
  <si>
    <t>mr. mohammed</t>
  </si>
  <si>
    <t>Michael Coffie</t>
  </si>
  <si>
    <t>Mary Magdalene Abbey</t>
  </si>
  <si>
    <t>Mariama Allieu</t>
  </si>
  <si>
    <t>Kwabena Andah</t>
  </si>
  <si>
    <t>Kwabena Ajiwowowe</t>
  </si>
  <si>
    <t>John ghansah</t>
  </si>
  <si>
    <t>Jaydeen Larbi</t>
  </si>
  <si>
    <t>Gloria Torty</t>
  </si>
  <si>
    <t>Gladys oppong</t>
  </si>
  <si>
    <t>frank quagraine</t>
  </si>
  <si>
    <t>Francisca Gronah</t>
  </si>
  <si>
    <t>firdus mohammed</t>
  </si>
  <si>
    <t>Felix Boateng</t>
  </si>
  <si>
    <t>Felicia Stanlope</t>
  </si>
  <si>
    <t>Emmanuella Aidoo BSO Client</t>
  </si>
  <si>
    <t>Elvis Daniel</t>
  </si>
  <si>
    <t>Elisabeth Kpesenu</t>
  </si>
  <si>
    <t>chris mensah</t>
  </si>
  <si>
    <t>Cecile Norgaard</t>
  </si>
  <si>
    <t>Carl Ahiadzro</t>
  </si>
  <si>
    <t>Bismark Nyame Client</t>
  </si>
  <si>
    <t>BASH POP</t>
  </si>
  <si>
    <t>Arnold Adjorlolo</t>
  </si>
  <si>
    <t>ALICE AHWIRENY</t>
  </si>
  <si>
    <t>AKOSUA FOSUA</t>
  </si>
  <si>
    <t>ADOBEA OBUOBISA</t>
  </si>
  <si>
    <t>Adjoa owusua</t>
  </si>
  <si>
    <t>Sum of Total Sale</t>
  </si>
  <si>
    <t>M</t>
  </si>
  <si>
    <t>F</t>
  </si>
  <si>
    <t>R</t>
  </si>
  <si>
    <t>Average of Total Sale</t>
  </si>
  <si>
    <t>Count of Order Date</t>
  </si>
  <si>
    <t>Max of Order Date</t>
  </si>
  <si>
    <t>Clients</t>
  </si>
  <si>
    <t>Silver customers</t>
  </si>
  <si>
    <t>Platinum customers</t>
  </si>
  <si>
    <t>Gold customers</t>
  </si>
  <si>
    <t>Bronze customers</t>
  </si>
  <si>
    <t>At Risk</t>
  </si>
  <si>
    <t>Count of Customer segment</t>
  </si>
  <si>
    <t>Row Labels</t>
  </si>
  <si>
    <t xml:space="preserve">purchased twice within the latest date, spent an average of </t>
  </si>
  <si>
    <t>PLATINUM</t>
  </si>
  <si>
    <t>DESCRIPTION</t>
  </si>
  <si>
    <t>CUSTOMER SEMNET</t>
  </si>
  <si>
    <t>Bronze customer</t>
  </si>
  <si>
    <t>Silver customer</t>
  </si>
  <si>
    <t>Gold customer</t>
  </si>
  <si>
    <t>Platinum customer</t>
  </si>
  <si>
    <t>CUSTOMER RANK</t>
  </si>
  <si>
    <t>RFM SCORE</t>
  </si>
  <si>
    <t>Customer segment</t>
  </si>
  <si>
    <t>RFM Score</t>
  </si>
  <si>
    <t>RFM</t>
  </si>
  <si>
    <t>recency score</t>
  </si>
  <si>
    <t>frequency score</t>
  </si>
  <si>
    <t>Monetary score</t>
  </si>
  <si>
    <t>Recency</t>
  </si>
  <si>
    <t>CURRENTdate</t>
  </si>
  <si>
    <t>Days since order</t>
  </si>
  <si>
    <t>Aiman Ebrahim</t>
  </si>
  <si>
    <t>Nashiru Iddrisu</t>
  </si>
  <si>
    <t>Michael Awuah</t>
  </si>
  <si>
    <t>Dzifa Agbo</t>
  </si>
  <si>
    <t>Nana Wilson Okore</t>
  </si>
  <si>
    <t>Emma antwi</t>
  </si>
  <si>
    <t>Michael Koussaifi</t>
  </si>
  <si>
    <t>George Aggrey BS Client</t>
  </si>
  <si>
    <t>Daniel ghansah</t>
  </si>
  <si>
    <t>Samuella ofori appiah</t>
  </si>
  <si>
    <t>Floricel</t>
  </si>
  <si>
    <t>Bilal khan</t>
  </si>
  <si>
    <t>Thomas acheampong</t>
  </si>
  <si>
    <t>Ephraim ghansah</t>
  </si>
  <si>
    <t>Zakarya</t>
  </si>
  <si>
    <t>Leticia mensah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</si>
</sst>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164" fontId="2" fillId="0" borderId="0" applyFont="0" applyFill="0" applyBorder="0" applyAlignment="0">
      <alignment wrapText="1"/>
    </xf>
    <xf numFmtId="0" fontId="3" fillId="0" borderId="0">
      <alignment horizontal="left" wrapText="1" indent="1"/>
    </xf>
    <xf numFmtId="0" fontId="4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</cellXfs>
  <cellStyles count="4">
    <cellStyle name="Normal" xfId="0" builtinId="0"/>
    <cellStyle name="Normal 2" xfId="2"/>
    <cellStyle name="Normal 3" xfId="3"/>
    <cellStyle name="Phone" xfId="1"/>
  </cellStyles>
  <dxfs count="4"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21B2C1"/>
      <color rgb="FF1EA6B4"/>
      <color rgb="FF0D9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ANALYSIS.xlsx]CUSTOMER SEGEMENT OVERVIEW!PivotTable1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OVERVIEW OF CUSTOMER SEGMENTS</a:t>
            </a:r>
          </a:p>
        </c:rich>
      </c:tx>
      <c:layout>
        <c:manualLayout>
          <c:xMode val="edge"/>
          <c:yMode val="edge"/>
          <c:x val="0.20768524590163934"/>
          <c:y val="9.7799511002444987E-3"/>
        </c:manualLayout>
      </c:layout>
      <c:overlay val="0"/>
      <c:spPr>
        <a:solidFill>
          <a:srgbClr val="21B2C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9032709435910678E-2"/>
              <c:y val="-3.42298288508559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0411803278688526"/>
                  <c:h val="0.17100244498777506"/>
                </c:manualLayout>
              </c15:layout>
            </c:ext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5.245901639344272E-2"/>
              <c:y val="8.31295843520782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2788196721311477"/>
                  <c:h val="0.1367726161369193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032786885245902E-2"/>
              <c:y val="3.42298288508557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389640376920098"/>
                  <c:h val="0.19371657393681535"/>
                </c:manualLayout>
              </c15:layout>
            </c:ext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  <c:pivotFmt>
        <c:idx val="10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3.2786885245901641E-2"/>
              <c:y val="2.444987775061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7830829998709178"/>
                  <c:h val="0.19371657393681535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6615198301427989E-2"/>
              <c:y val="1.4213007111135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0411803278688526"/>
                  <c:h val="0.1710024449877750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9119050078904551E-2"/>
              <c:y val="0.127655368770945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389640376920098"/>
                  <c:h val="0.19371657393681535"/>
                </c:manualLayout>
              </c15:layout>
            </c:ext>
          </c:extLst>
        </c:dLbl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3.9272122649109169E-2"/>
              <c:y val="7.6209165463313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2788196721311477"/>
                  <c:h val="0.13677261613691932"/>
                </c:manualLayout>
              </c15:layout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-5.6962783254688454E-2"/>
              <c:y val="-2.05327902351307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7830829998709178"/>
                  <c:h val="0.19371657393681535"/>
                </c:manualLayout>
              </c15:layout>
            </c:ext>
          </c:extLst>
        </c:dLbl>
      </c:pivotFmt>
      <c:pivotFmt>
        <c:idx val="16"/>
        <c:spPr>
          <a:solidFill>
            <a:srgbClr val="00B0F0"/>
          </a:solidFill>
          <a:ln>
            <a:noFill/>
          </a:ln>
          <a:effectLst/>
        </c:spPr>
        <c:dLbl>
          <c:idx val="0"/>
          <c:layout>
            <c:manualLayout>
              <c:x val="6.5934054523828931E-2"/>
              <c:y val="-3.80622837370243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332746849053067"/>
          <c:y val="0.1896624254148162"/>
          <c:w val="0.42132582935329799"/>
          <c:h val="0.78547908284080614"/>
        </c:manualLayout>
      </c:layout>
      <c:pieChart>
        <c:varyColors val="1"/>
        <c:ser>
          <c:idx val="0"/>
          <c:order val="0"/>
          <c:tx>
            <c:strRef>
              <c:f>'CUSTOMER SEGEMENT OVERVIEW'!$B$15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7.6615198301427989E-2"/>
                  <c:y val="1.42130071111352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411803278688526"/>
                      <c:h val="0.1710024449877750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6.9119050078904551E-2"/>
                  <c:y val="0.127655368770945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89640376920098"/>
                      <c:h val="0.1937165739368153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3.9272122649109169E-2"/>
                  <c:y val="7.62091654633135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788196721311477"/>
                      <c:h val="0.1367726161369193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5.6962783254688454E-2"/>
                  <c:y val="-2.05327902351307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830829998709178"/>
                      <c:h val="0.19371657393681535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6.5934054523828931E-2"/>
                  <c:y val="-3.80622837370243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SEGEMENT OVERVIEW'!$A$16:$A$21</c:f>
              <c:strCache>
                <c:ptCount val="5"/>
                <c:pt idx="0">
                  <c:v>At Risk</c:v>
                </c:pt>
                <c:pt idx="1">
                  <c:v>Bronze customers</c:v>
                </c:pt>
                <c:pt idx="2">
                  <c:v>Gold customers</c:v>
                </c:pt>
                <c:pt idx="3">
                  <c:v>Platinum customers</c:v>
                </c:pt>
                <c:pt idx="4">
                  <c:v>Silver customers</c:v>
                </c:pt>
              </c:strCache>
            </c:strRef>
          </c:cat>
          <c:val>
            <c:numRef>
              <c:f>'CUSTOMER SEGEMENT OVERVIEW'!$B$16:$B$21</c:f>
              <c:numCache>
                <c:formatCode>General</c:formatCode>
                <c:ptCount val="5"/>
                <c:pt idx="0">
                  <c:v>17</c:v>
                </c:pt>
                <c:pt idx="1">
                  <c:v>8</c:v>
                </c:pt>
                <c:pt idx="2">
                  <c:v>10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1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EA6B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2</xdr:row>
      <xdr:rowOff>95250</xdr:rowOff>
    </xdr:from>
    <xdr:to>
      <xdr:col>8</xdr:col>
      <xdr:colOff>298450</xdr:colOff>
      <xdr:row>15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C/Documents/ACC%202023/BO%20Folder/BSO%20Monthly%20sales%20report%20202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243.549475694446" createdVersion="5" refreshedVersion="5" minRefreshableVersion="3" recordCount="70">
  <cacheSource type="worksheet">
    <worksheetSource name="Table14" r:id="rId2"/>
  </cacheSource>
  <cacheFields count="20">
    <cacheField name="Order Date" numFmtId="15">
      <sharedItems containsSemiMixedTypes="0" containsNonDate="0" containsDate="1" containsString="0" minDate="2023-08-01T00:00:00" maxDate="2023-11-01T00:00:00" count="43">
        <d v="2023-08-01T00:00:00"/>
        <d v="2023-08-02T00:00:00"/>
        <d v="2023-08-04T00:00:00"/>
        <d v="2023-08-08T00:00:00"/>
        <d v="2023-08-09T00:00:00"/>
        <d v="2023-08-10T00:00:00"/>
        <d v="2023-08-11T00:00:00"/>
        <d v="2023-08-14T00:00:00"/>
        <d v="2023-08-16T00:00:00"/>
        <d v="2023-08-17T00:00:00"/>
        <d v="2023-08-18T00:00:00"/>
        <d v="2023-08-19T00:00:00"/>
        <d v="2023-08-21T00:00:00"/>
        <d v="2023-08-28T00:00:00"/>
        <d v="2023-08-29T00:00:00"/>
        <d v="2023-09-01T00:00:00"/>
        <d v="2023-09-02T00:00:00"/>
        <d v="2023-09-04T00:00:00"/>
        <d v="2023-09-05T00:00:00"/>
        <d v="2023-09-06T00:00:00"/>
        <d v="2023-09-07T00:00:00"/>
        <d v="2023-09-09T00:00:00"/>
        <d v="2023-09-11T00:00:00"/>
        <d v="2023-09-12T00:00:00"/>
        <d v="2023-09-13T00:00:00"/>
        <d v="2023-09-14T00:00:00"/>
        <d v="2023-09-15T00:00:00"/>
        <d v="2023-09-18T00:00:00"/>
        <d v="2023-09-22T00:00:00"/>
        <d v="2023-09-25T00:00:00"/>
        <d v="2023-09-29T00:00:00"/>
        <d v="2023-09-30T00:00:00"/>
        <d v="2023-10-02T00:00:00"/>
        <d v="2023-10-04T00:00:00"/>
        <d v="2023-10-07T00:00:00"/>
        <d v="2023-10-10T00:00:00"/>
        <d v="2023-10-11T00:00:00"/>
        <d v="2023-10-18T00:00:00"/>
        <d v="2023-10-25T00:00:00"/>
        <d v="2023-10-26T00:00:00"/>
        <d v="2023-10-27T00:00:00"/>
        <d v="2023-10-30T00:00:00"/>
        <d v="2023-10-31T00:00:00"/>
      </sharedItems>
    </cacheField>
    <cacheField name="MONTH" numFmtId="15">
      <sharedItems count="4">
        <s v="Aug"/>
        <s v="Sep"/>
        <s v="Oct"/>
        <s v="Jan" u="1"/>
      </sharedItems>
    </cacheField>
    <cacheField name="Time" numFmtId="18">
      <sharedItems containsNonDate="0" containsDate="1" containsString="0" containsBlank="1" minDate="1899-12-30T02:24:00" maxDate="1899-12-30T17:12:00"/>
    </cacheField>
    <cacheField name="Client ID" numFmtId="18">
      <sharedItems containsNonDate="0" containsString="0" containsBlank="1"/>
    </cacheField>
    <cacheField name="CLIENT NAME" numFmtId="0">
      <sharedItems containsBlank="1" count="67">
        <s v="ADOBEA OBUOBISA"/>
        <s v="AKOSUA FOSUA"/>
        <s v="Bismark Nyame Client"/>
        <s v="Elisabeth Kpesenu"/>
        <s v="Francisca Gronah"/>
        <s v="firdus mohammed"/>
        <s v="VERA BOTWE"/>
        <s v="Thy-will A. Asare"/>
        <s v="Osman samir"/>
        <s v="priscilla aikude"/>
        <s v="Cecile Norgaard"/>
        <s v="ROSEMOND ANUM"/>
        <s v="Raphael Gowans"/>
        <s v="chris mensah"/>
        <s v="Elvis Daniel"/>
        <s v="Mariama Allieu"/>
        <s v="sylvanus"/>
        <s v="Felicia Stanlope"/>
        <s v="Gladys oppong"/>
        <s v="Carl Ahiadzro"/>
        <s v="Susana Addo"/>
        <s v="Gloria Torty"/>
        <s v="Felix Boateng"/>
        <s v="Sylvia Aryee"/>
        <s v="NAJF ASHRAF"/>
        <s v="mr. mohammed"/>
        <s v="frank quagraine"/>
        <s v="NEWMAN MARTEY"/>
        <s v="pepertual kumah"/>
        <s v="BASH POP"/>
        <s v="QUEENSTER AMPONSAH"/>
        <s v="Prince sarpong"/>
        <s v="Emmanuella Aidoo BSO Client"/>
        <s v="Ohemaa Prempeh"/>
        <s v="Sapong Afua Twumwaa"/>
        <s v="yao ghali"/>
        <s v="ALICE AHWIRENY"/>
        <s v="Arnold Adjorlolo"/>
        <s v="Kwabena Andah"/>
        <s v="Michael Coffie"/>
        <s v="Adjoa owusua"/>
        <s v="Nina Erzuah"/>
        <s v="Thierry ABANI"/>
        <s v="Nana Kwabah Client"/>
        <s v="Mary Magdalene Abbey"/>
        <s v="Jaydeen Larbi"/>
        <s v="John ghansah"/>
        <s v="Kwabena Ajiwowowe"/>
        <s v="Sarah kuwornu"/>
        <s v="Zakarya Ahmed"/>
        <s v="Leticia mensah"/>
        <s v="Zakarya"/>
        <s v="Ephraim ghansah"/>
        <s v="Thomas acheampong"/>
        <s v="Bilal khan"/>
        <s v="Floricel"/>
        <s v="Samuella ofori appiah"/>
        <s v="Daniel ghansah"/>
        <s v="George Aggrey BS Client"/>
        <s v="Michael Koussaifi"/>
        <s v="Emma antwi"/>
        <s v="Nana Wilson Okore"/>
        <s v="Dzifa Agbo"/>
        <s v="Michael Awuah"/>
        <s v="Nashiru Iddrisu"/>
        <s v="Aiman Ebrahim"/>
        <m u="1"/>
      </sharedItems>
    </cacheField>
    <cacheField name="CLIENT TYPE" numFmtId="0">
      <sharedItems/>
    </cacheField>
    <cacheField name="GENDER" numFmtId="0">
      <sharedItems/>
    </cacheField>
    <cacheField name="AGE GROUP" numFmtId="0">
      <sharedItems containsBlank="1"/>
    </cacheField>
    <cacheField name="PRODUCT/ SERVICE Category" numFmtId="0">
      <sharedItems/>
    </cacheField>
    <cacheField name="PRODUCT DESCRIPTION 1" numFmtId="0">
      <sharedItems containsBlank="1"/>
    </cacheField>
    <cacheField name="PRODUCT 2" numFmtId="0">
      <sharedItems containsBlank="1"/>
    </cacheField>
    <cacheField name="QTY" numFmtId="0">
      <sharedItems containsString="0" containsBlank="1" containsNumber="1" containsInteger="1" minValue="1" maxValue="2"/>
    </cacheField>
    <cacheField name="PRODUCT 3" numFmtId="0">
      <sharedItems containsBlank="1"/>
    </cacheField>
    <cacheField name="QTY2" numFmtId="0">
      <sharedItems containsString="0" containsBlank="1" containsNumber="1" containsInteger="1" minValue="1" maxValue="2"/>
    </cacheField>
    <cacheField name="Payment Mode" numFmtId="0">
      <sharedItems containsBlank="1"/>
    </cacheField>
    <cacheField name="Total Cost" numFmtId="0">
      <sharedItems containsString="0" containsBlank="1" containsNumber="1" containsInteger="1" minValue="100" maxValue="2000"/>
    </cacheField>
    <cacheField name="Discount" numFmtId="0">
      <sharedItems containsString="0" containsBlank="1" containsNumber="1" containsInteger="1" minValue="0" maxValue="550"/>
    </cacheField>
    <cacheField name="Total Sale" numFmtId="0">
      <sharedItems containsSemiMixedTypes="0" containsString="0" containsNumber="1" containsInteger="1" minValue="0" maxValue="1940"/>
    </cacheField>
    <cacheField name="Amount Paid" numFmtId="0">
      <sharedItems containsBlank="1" containsMixedTypes="1" containsNumber="1" containsInteger="1" minValue="0" maxValue="1180"/>
    </cacheField>
    <cacheField name="Amount Due" numFmtId="0">
      <sharedItems containsString="0" containsBlank="1" containsNumber="1" containsInteger="1" minValue="0" maxValue="85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5315.154833912035" createdVersion="5" refreshedVersion="5" minRefreshableVersion="3" recordCount="50">
  <cacheSource type="worksheet">
    <worksheetSource ref="M1:M51" sheet="CUSTOMER SEGMENT ANALYSIS"/>
  </cacheSource>
  <cacheFields count="1">
    <cacheField name="Customer segment" numFmtId="0">
      <sharedItems count="5">
        <s v="Platinum customer"/>
        <s v="Gold customer"/>
        <s v="Silver customer"/>
        <s v="Bronze customer"/>
        <s v="At Ris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d v="1899-12-30T12:01:00"/>
    <m/>
    <x v="0"/>
    <s v="NEW"/>
    <s v="FEMALE"/>
    <m/>
    <s v="optical frame"/>
    <m/>
    <m/>
    <m/>
    <s v="TR3509 FRAME- 1"/>
    <n v="1"/>
    <s v="Momo"/>
    <n v="300"/>
    <n v="50"/>
    <n v="250"/>
    <n v="250"/>
    <n v="0"/>
  </r>
  <r>
    <x v="1"/>
    <x v="0"/>
    <d v="1899-12-30T12:55:00"/>
    <m/>
    <x v="1"/>
    <s v="NEW"/>
    <s v="FEMALE"/>
    <s v="OLD ADULT"/>
    <s v="Optical frame and lens"/>
    <s v=" free eye examination"/>
    <s v="BF PhotoAR lens"/>
    <n v="1"/>
    <s v=" lantis win frame"/>
    <n v="1"/>
    <s v="Cash"/>
    <n v="1080"/>
    <n v="100"/>
    <n v="980"/>
    <n v="480"/>
    <n v="500"/>
  </r>
  <r>
    <x v="2"/>
    <x v="0"/>
    <d v="1899-12-30T10:07:00"/>
    <m/>
    <x v="2"/>
    <s v="NEW"/>
    <s v="MALE"/>
    <s v="YOUTH"/>
    <s v="consultation, optical frame &amp; lens"/>
    <s v="eye examination"/>
    <s v=" sv photo blue lens"/>
    <n v="1"/>
    <s v="lantis frame 1"/>
    <n v="1"/>
    <s v="Momo"/>
    <n v="1050"/>
    <n v="100"/>
    <n v="950"/>
    <n v="400"/>
    <n v="550"/>
  </r>
  <r>
    <x v="2"/>
    <x v="0"/>
    <d v="1899-12-30T10:00:00"/>
    <m/>
    <x v="3"/>
    <s v="NEW"/>
    <s v="FEMALE"/>
    <s v="YOUTH"/>
    <s v="Consultation"/>
    <s v="eye examination"/>
    <m/>
    <m/>
    <m/>
    <m/>
    <s v="Cash"/>
    <n v="100"/>
    <n v="10"/>
    <n v="90"/>
    <n v="90"/>
    <m/>
  </r>
  <r>
    <x v="2"/>
    <x v="0"/>
    <d v="1899-12-30T10:07:00"/>
    <m/>
    <x v="4"/>
    <s v="NEW"/>
    <s v="FEMALE"/>
    <s v="YOUTH"/>
    <s v="consultation, optical frame &amp; lens"/>
    <s v="eye examination"/>
    <s v=" SV Photo AR lens"/>
    <n v="1"/>
    <s v="Lantis frame"/>
    <n v="1"/>
    <s v="Insurance"/>
    <n v="900"/>
    <n v="110"/>
    <n v="790"/>
    <n v="790"/>
    <m/>
  </r>
  <r>
    <x v="3"/>
    <x v="0"/>
    <d v="1899-12-30T13:59:00"/>
    <m/>
    <x v="5"/>
    <s v="NEW"/>
    <s v="FEMALE"/>
    <s v="TEEN"/>
    <s v="consultation, optical frame &amp; lens"/>
    <s v="eye examination"/>
    <s v=" SV Photo AR lens"/>
    <n v="1"/>
    <s v=" frame 1"/>
    <n v="1"/>
    <s v="Momo"/>
    <n v="800"/>
    <n v="75"/>
    <n v="725"/>
    <n v="725"/>
    <m/>
  </r>
  <r>
    <x v="3"/>
    <x v="0"/>
    <d v="1899-12-30T13:01:00"/>
    <m/>
    <x v="6"/>
    <s v="NEW"/>
    <s v="FEMALE"/>
    <s v="YOUTH"/>
    <s v="optical lens"/>
    <m/>
    <s v="sv photo blue lens"/>
    <n v="1"/>
    <m/>
    <m/>
    <s v="Insurance"/>
    <n v="550"/>
    <n v="0"/>
    <n v="550"/>
    <n v="550"/>
    <m/>
  </r>
  <r>
    <x v="4"/>
    <x v="0"/>
    <d v="1899-12-30T11:54:00"/>
    <m/>
    <x v="7"/>
    <s v="NEW"/>
    <s v="FEMALE"/>
    <s v="YOUTH"/>
    <s v="Consultation and lens"/>
    <s v="eye examination"/>
    <s v=" sv photo blue lens"/>
    <n v="1"/>
    <m/>
    <m/>
    <s v="Cash"/>
    <n v="650"/>
    <n v="0"/>
    <n v="650"/>
    <n v="650"/>
    <m/>
  </r>
  <r>
    <x v="5"/>
    <x v="0"/>
    <d v="1899-12-30T16:39:00"/>
    <m/>
    <x v="8"/>
    <s v="NEW"/>
    <s v="MALE"/>
    <m/>
    <s v="optical lens"/>
    <m/>
    <s v="sv photo blue lens "/>
    <n v="1"/>
    <m/>
    <m/>
    <s v="Cash"/>
    <n v="550"/>
    <n v="30"/>
    <n v="520"/>
    <n v="200"/>
    <n v="320"/>
  </r>
  <r>
    <x v="5"/>
    <x v="0"/>
    <d v="1899-12-30T16:39:00"/>
    <m/>
    <x v="9"/>
    <s v="NEW"/>
    <s v="FEMALE"/>
    <m/>
    <s v="Optical frame and lens"/>
    <s v="free eye examination "/>
    <s v=" sv photo blue lens"/>
    <n v="1"/>
    <s v="frame 1"/>
    <n v="1"/>
    <s v="Momo"/>
    <n v="850"/>
    <n v="90"/>
    <n v="760"/>
    <n v="500"/>
    <n v="260"/>
  </r>
  <r>
    <x v="6"/>
    <x v="0"/>
    <d v="1899-12-30T14:08:00"/>
    <m/>
    <x v="10"/>
    <s v="NEW"/>
    <s v="FEMALE"/>
    <m/>
    <s v="Consultation"/>
    <s v="eye examination"/>
    <m/>
    <m/>
    <m/>
    <m/>
    <s v="Momo"/>
    <n v="100"/>
    <m/>
    <n v="100"/>
    <n v="100"/>
    <m/>
  </r>
  <r>
    <x v="7"/>
    <x v="0"/>
    <d v="1899-12-30T12:53:00"/>
    <m/>
    <x v="11"/>
    <s v="EXISTING"/>
    <s v="FEMALE"/>
    <m/>
    <s v="Consultation"/>
    <s v="consultation "/>
    <m/>
    <m/>
    <m/>
    <m/>
    <s v="Momo"/>
    <n v="100"/>
    <n v="30"/>
    <n v="70"/>
    <n v="70"/>
    <m/>
  </r>
  <r>
    <x v="8"/>
    <x v="0"/>
    <d v="1899-12-30T15:26:00"/>
    <m/>
    <x v="12"/>
    <s v="NEW"/>
    <s v="MALE"/>
    <s v="YOUTH"/>
    <s v="Optical frame and lens"/>
    <m/>
    <s v="sv photo blue lens"/>
    <n v="1"/>
    <s v=" frame 1"/>
    <n v="1"/>
    <s v="Insurance"/>
    <n v="1150"/>
    <m/>
    <n v="1150"/>
    <n v="1150"/>
    <m/>
  </r>
  <r>
    <x v="9"/>
    <x v="0"/>
    <d v="1899-12-30T10:53:00"/>
    <m/>
    <x v="13"/>
    <s v="EXISTING"/>
    <s v="MALE"/>
    <m/>
    <s v="optical lens"/>
    <m/>
    <s v="sv photo blue lens"/>
    <n v="1"/>
    <m/>
    <m/>
    <s v="Cash, Momo"/>
    <n v="550"/>
    <m/>
    <n v="550"/>
    <n v="300"/>
    <n v="250"/>
  </r>
  <r>
    <x v="9"/>
    <x v="0"/>
    <d v="1899-12-30T10:53:00"/>
    <m/>
    <x v="14"/>
    <s v="EXISTING"/>
    <s v="MALE"/>
    <m/>
    <s v="optical lens"/>
    <m/>
    <s v="sv photo blue lens "/>
    <n v="1"/>
    <m/>
    <m/>
    <s v="Momo"/>
    <n v="550"/>
    <m/>
    <n v="550"/>
    <n v="0"/>
    <n v="550"/>
  </r>
  <r>
    <x v="9"/>
    <x v="0"/>
    <d v="1899-12-30T13:13:00"/>
    <m/>
    <x v="15"/>
    <s v="NEW"/>
    <s v="FEMALE"/>
    <s v="YOUTH"/>
    <s v="eye examination prescription"/>
    <s v="lens prescription"/>
    <m/>
    <m/>
    <m/>
    <m/>
    <s v="Momo"/>
    <n v="200"/>
    <m/>
    <n v="200"/>
    <n v="200"/>
    <m/>
  </r>
  <r>
    <x v="10"/>
    <x v="0"/>
    <d v="1899-12-30T12:07:00"/>
    <m/>
    <x v="16"/>
    <s v="EXISTING"/>
    <s v="MALE"/>
    <m/>
    <s v="Consultation"/>
    <s v="eye examination "/>
    <m/>
    <m/>
    <s v=" half payment"/>
    <m/>
    <s v="Momo"/>
    <n v="100"/>
    <n v="50"/>
    <n v="50"/>
    <n v="50"/>
    <m/>
  </r>
  <r>
    <x v="10"/>
    <x v="0"/>
    <d v="1899-12-30T10:53:00"/>
    <m/>
    <x v="17"/>
    <s v="NEW"/>
    <s v="FEMALE"/>
    <s v="OLD ADULT"/>
    <s v="consultation, optical frame &amp; lens"/>
    <s v=" eye examination"/>
    <s v="BF PhotoAR lens"/>
    <n v="1"/>
    <s v="  lantis TIF frame"/>
    <n v="1"/>
    <s v="Cash"/>
    <n v="1180"/>
    <m/>
    <n v="1180"/>
    <n v="1180"/>
    <m/>
  </r>
  <r>
    <x v="11"/>
    <x v="0"/>
    <d v="1899-12-30T14:19:00"/>
    <m/>
    <x v="18"/>
    <s v="NEW"/>
    <s v="FEMALE"/>
    <m/>
    <s v="Consultation"/>
    <s v="Consultation"/>
    <m/>
    <m/>
    <m/>
    <m/>
    <s v="Cash"/>
    <n v="100"/>
    <m/>
    <n v="100"/>
    <n v="100"/>
    <m/>
  </r>
  <r>
    <x v="12"/>
    <x v="0"/>
    <d v="1899-12-30T16:10:00"/>
    <m/>
    <x v="19"/>
    <s v="NEW"/>
    <s v="MALE"/>
    <s v="OLD ADULT"/>
    <s v="Optical frame and lens"/>
    <s v="free eye examination "/>
    <s v="SV Photo AR lens "/>
    <n v="1"/>
    <s v=" frame 1"/>
    <n v="1"/>
    <s v="Cash"/>
    <n v="700"/>
    <n v="100"/>
    <n v="600"/>
    <n v="250"/>
    <n v="350"/>
  </r>
  <r>
    <x v="12"/>
    <x v="0"/>
    <d v="1899-12-30T16:10:00"/>
    <m/>
    <x v="20"/>
    <s v="NEW"/>
    <s v="FEMALE"/>
    <m/>
    <s v="consultation, optical frame &amp; lens"/>
    <s v="eye examination "/>
    <s v="BF Photo AR lens"/>
    <n v="1"/>
    <s v=" frame 1"/>
    <n v="1"/>
    <s v="Cash"/>
    <n v="1080"/>
    <n v="210"/>
    <n v="870"/>
    <n v="420"/>
    <n v="450"/>
  </r>
  <r>
    <x v="13"/>
    <x v="0"/>
    <d v="1899-12-30T11:53:00"/>
    <m/>
    <x v="21"/>
    <s v="EXISTING"/>
    <s v="FEMALE"/>
    <m/>
    <s v="Consultation"/>
    <s v="lens prescription"/>
    <m/>
    <m/>
    <m/>
    <m/>
    <s v="Cash"/>
    <n v="100"/>
    <m/>
    <n v="100"/>
    <n v="0"/>
    <n v="100"/>
  </r>
  <r>
    <x v="14"/>
    <x v="0"/>
    <d v="1899-12-30T12:19:00"/>
    <m/>
    <x v="22"/>
    <s v="NEW"/>
    <s v="MALE"/>
    <s v="YOUTH"/>
    <s v="consultation, optical frame &amp; lens"/>
    <s v="eye examination"/>
    <s v=" sv photo blue lens"/>
    <n v="1"/>
    <s v="  lantis frame 1"/>
    <n v="1"/>
    <s v="Momo"/>
    <n v="1050"/>
    <n v="100"/>
    <n v="950"/>
    <n v="950"/>
    <m/>
  </r>
  <r>
    <x v="14"/>
    <x v="0"/>
    <d v="1899-12-30T11:20:00"/>
    <m/>
    <x v="23"/>
    <s v="NEW"/>
    <s v="FEMALE"/>
    <s v="OLD ADULT"/>
    <s v="consultation, optical frame &amp; lens"/>
    <s v=" eye examination"/>
    <s v=" prog. photo blue lens"/>
    <n v="1"/>
    <s v=" frame 1"/>
    <n v="1"/>
    <s v="Insurance"/>
    <n v="1550"/>
    <n v="110"/>
    <n v="1440"/>
    <n v="890"/>
    <n v="550"/>
  </r>
  <r>
    <x v="15"/>
    <x v="1"/>
    <m/>
    <m/>
    <x v="22"/>
    <s v="NEW"/>
    <s v="MALE"/>
    <s v="YOUTH"/>
    <s v="Optical frame and lens"/>
    <m/>
    <s v=" sv photo blue lens"/>
    <n v="1"/>
    <s v="  lantis frame 1"/>
    <n v="1"/>
    <m/>
    <n v="950"/>
    <n v="100"/>
    <n v="850"/>
    <n v="0"/>
    <n v="850"/>
  </r>
  <r>
    <x v="16"/>
    <x v="1"/>
    <d v="1899-12-30T13:31:00"/>
    <m/>
    <x v="24"/>
    <s v="NEW"/>
    <s v="MALE"/>
    <s v="OLD ADULT"/>
    <s v="Consultation and lens"/>
    <s v="eye examination"/>
    <s v=" sv photo blue lens "/>
    <n v="1"/>
    <m/>
    <m/>
    <s v="Cash"/>
    <n v="650"/>
    <n v="0"/>
    <n v="650"/>
    <n v="450"/>
    <n v="200"/>
  </r>
  <r>
    <x v="17"/>
    <x v="1"/>
    <d v="1899-12-30T13:01:00"/>
    <m/>
    <x v="25"/>
    <s v="NEW"/>
    <s v="MALE"/>
    <m/>
    <s v="Consultation"/>
    <s v="eye examination"/>
    <s v=" removal of foreign material"/>
    <m/>
    <m/>
    <m/>
    <m/>
    <n v="150"/>
    <n v="0"/>
    <n v="150"/>
    <n v="150"/>
    <m/>
  </r>
  <r>
    <x v="18"/>
    <x v="1"/>
    <d v="1899-12-30T16:38:00"/>
    <m/>
    <x v="26"/>
    <s v="NEW"/>
    <s v="MALE"/>
    <s v="YOUTH"/>
    <s v="consultation, optical frame &amp; lens"/>
    <s v="Consultation"/>
    <s v=" SV Photo blue"/>
    <n v="1"/>
    <s v=" fendi frame 1"/>
    <n v="1"/>
    <m/>
    <n v="950"/>
    <n v="0"/>
    <n v="950"/>
    <n v="950"/>
    <m/>
  </r>
  <r>
    <x v="18"/>
    <x v="1"/>
    <d v="1899-12-30T12:18:00"/>
    <m/>
    <x v="27"/>
    <s v="NEW"/>
    <s v="MALE"/>
    <m/>
    <s v="optical frame"/>
    <m/>
    <s v="optical frame sale"/>
    <n v="1"/>
    <m/>
    <m/>
    <m/>
    <n v="250"/>
    <n v="50"/>
    <n v="200"/>
    <n v="200"/>
    <m/>
  </r>
  <r>
    <x v="18"/>
    <x v="1"/>
    <d v="1899-12-30T16:38:00"/>
    <m/>
    <x v="28"/>
    <s v="NEW"/>
    <s v="FEMALE"/>
    <s v="YOUTH"/>
    <s v="Consultation"/>
    <s v="consultation "/>
    <m/>
    <m/>
    <m/>
    <m/>
    <m/>
    <n v="100"/>
    <n v="0"/>
    <n v="100"/>
    <n v="100"/>
    <m/>
  </r>
  <r>
    <x v="19"/>
    <x v="1"/>
    <d v="1899-12-30T14:06:00"/>
    <m/>
    <x v="29"/>
    <s v="NEW"/>
    <s v="MALE"/>
    <s v="YOUTH"/>
    <s v="Consultation"/>
    <s v="eye examimation"/>
    <m/>
    <m/>
    <m/>
    <m/>
    <m/>
    <n v="100"/>
    <m/>
    <n v="100"/>
    <m/>
    <m/>
  </r>
  <r>
    <x v="19"/>
    <x v="1"/>
    <d v="1899-12-30T14:05:00"/>
    <m/>
    <x v="30"/>
    <s v="NEW"/>
    <s v="FEMALE"/>
    <s v="YOUTH"/>
    <s v="Consultation"/>
    <s v=" eye examination"/>
    <m/>
    <m/>
    <m/>
    <m/>
    <m/>
    <n v="100"/>
    <m/>
    <n v="100"/>
    <m/>
    <m/>
  </r>
  <r>
    <x v="20"/>
    <x v="1"/>
    <d v="1899-12-30T17:02:00"/>
    <m/>
    <x v="26"/>
    <s v="NEW"/>
    <s v="MALE"/>
    <s v="YOUTH"/>
    <s v="optical lens"/>
    <m/>
    <s v="INSTANT LENS JOB"/>
    <n v="1"/>
    <m/>
    <m/>
    <m/>
    <n v="150"/>
    <m/>
    <n v="150"/>
    <n v="150"/>
    <m/>
  </r>
  <r>
    <x v="20"/>
    <x v="1"/>
    <d v="1899-12-30T13:47:00"/>
    <m/>
    <x v="31"/>
    <s v="NEW"/>
    <s v="MALE"/>
    <s v="YOUTH"/>
    <s v="consultation, optical frame &amp; lens"/>
    <s v="eye examination"/>
    <s v=" sv photo blue lens"/>
    <n v="1"/>
    <s v=" 1 lantis frame"/>
    <n v="1"/>
    <m/>
    <n v="1050"/>
    <n v="135"/>
    <n v="915"/>
    <n v="915"/>
    <m/>
  </r>
  <r>
    <x v="21"/>
    <x v="1"/>
    <d v="1899-12-30T13:02:00"/>
    <m/>
    <x v="32"/>
    <s v="NEW"/>
    <s v="FEMALE"/>
    <s v="YOUTH"/>
    <s v="Consultation"/>
    <s v="Consultation"/>
    <m/>
    <m/>
    <m/>
    <m/>
    <m/>
    <n v="100"/>
    <m/>
    <n v="100"/>
    <m/>
    <m/>
  </r>
  <r>
    <x v="22"/>
    <x v="1"/>
    <d v="1899-12-30T14:18:00"/>
    <m/>
    <x v="33"/>
    <s v="NEW"/>
    <s v="FEMALE"/>
    <s v="YOUTH"/>
    <s v="Consultation"/>
    <s v=" eye examination"/>
    <m/>
    <m/>
    <m/>
    <m/>
    <m/>
    <n v="100"/>
    <n v="20"/>
    <n v="80"/>
    <n v="80"/>
    <m/>
  </r>
  <r>
    <x v="22"/>
    <x v="1"/>
    <d v="1899-12-30T14:18:00"/>
    <m/>
    <x v="34"/>
    <s v="NEW"/>
    <s v="FEMALE"/>
    <s v="YOUTH"/>
    <s v="Consultation"/>
    <s v=" eye examination"/>
    <m/>
    <m/>
    <m/>
    <m/>
    <m/>
    <n v="100"/>
    <n v="20"/>
    <n v="80"/>
    <n v="80"/>
    <m/>
  </r>
  <r>
    <x v="22"/>
    <x v="1"/>
    <d v="1899-12-30T16:38:00"/>
    <m/>
    <x v="35"/>
    <s v="NEW"/>
    <s v="MALE"/>
    <m/>
    <s v="consultation, optical frame &amp; lens"/>
    <s v=" eye examination"/>
    <s v=" SV Photo blue"/>
    <n v="1"/>
    <s v=" frame 1"/>
    <n v="1"/>
    <m/>
    <n v="950"/>
    <n v="100"/>
    <n v="850"/>
    <n v="200"/>
    <n v="650"/>
  </r>
  <r>
    <x v="23"/>
    <x v="1"/>
    <d v="1899-12-30T10:27:00"/>
    <m/>
    <x v="36"/>
    <s v="EXISTING"/>
    <s v="FEMALE"/>
    <m/>
    <s v="Consultation"/>
    <s v="eye examimation"/>
    <m/>
    <m/>
    <m/>
    <m/>
    <m/>
    <n v="100"/>
    <n v="20"/>
    <n v="80"/>
    <n v="80"/>
    <m/>
  </r>
  <r>
    <x v="23"/>
    <x v="1"/>
    <m/>
    <m/>
    <x v="37"/>
    <s v="NEW"/>
    <s v="MALE"/>
    <s v="YOUTH"/>
    <s v="consultation, optical frame &amp; lens"/>
    <s v=" eye examination"/>
    <s v=" SV photo blue 2"/>
    <n v="2"/>
    <s v=" lantis frames "/>
    <n v="2"/>
    <s v="Cash"/>
    <n v="2000"/>
    <n v="60"/>
    <n v="1940"/>
    <s v="1940"/>
    <m/>
  </r>
  <r>
    <x v="24"/>
    <x v="1"/>
    <d v="1899-12-30T12:30:00"/>
    <m/>
    <x v="38"/>
    <s v="NEW"/>
    <s v="MALE"/>
    <m/>
    <s v="eye examination prescription"/>
    <s v="lens prescription"/>
    <m/>
    <m/>
    <m/>
    <m/>
    <m/>
    <n v="100"/>
    <n v="50"/>
    <n v="50"/>
    <n v="50"/>
    <m/>
  </r>
  <r>
    <x v="25"/>
    <x v="1"/>
    <d v="1899-12-30T13:40:00"/>
    <m/>
    <x v="39"/>
    <s v="NEW"/>
    <s v="MALE"/>
    <s v="OLD ADULT"/>
    <s v="Consultation"/>
    <s v="eye examination"/>
    <m/>
    <m/>
    <m/>
    <m/>
    <m/>
    <n v="100"/>
    <m/>
    <n v="100"/>
    <n v="100"/>
    <m/>
  </r>
  <r>
    <x v="26"/>
    <x v="1"/>
    <d v="1899-12-30T13:54:00"/>
    <m/>
    <x v="40"/>
    <s v="NEW"/>
    <s v="FEMALE"/>
    <s v="YOUTH"/>
    <s v="Consultation"/>
    <s v="eye examination"/>
    <m/>
    <m/>
    <m/>
    <m/>
    <m/>
    <n v="100"/>
    <n v="10"/>
    <n v="90"/>
    <n v="90"/>
    <m/>
  </r>
  <r>
    <x v="26"/>
    <x v="1"/>
    <d v="1899-12-30T17:12:00"/>
    <m/>
    <x v="41"/>
    <s v="NEW"/>
    <s v="FEMALE"/>
    <s v="YOUTH"/>
    <s v="Consultation"/>
    <s v="eye examination"/>
    <m/>
    <m/>
    <m/>
    <m/>
    <m/>
    <n v="100"/>
    <m/>
    <n v="100"/>
    <n v="100"/>
    <m/>
  </r>
  <r>
    <x v="27"/>
    <x v="1"/>
    <d v="1899-12-30T12:22:00"/>
    <m/>
    <x v="42"/>
    <s v="EXISTING"/>
    <s v="MALE"/>
    <m/>
    <s v="consultation, optical frame &amp; lens"/>
    <s v="eye examination"/>
    <s v=" sv photo AR-  express service"/>
    <n v="1"/>
    <s v="FRAME"/>
    <n v="1"/>
    <m/>
    <n v="950"/>
    <n v="120"/>
    <n v="830"/>
    <n v="300"/>
    <n v="530"/>
  </r>
  <r>
    <x v="28"/>
    <x v="1"/>
    <d v="1899-12-30T13:54:00"/>
    <m/>
    <x v="43"/>
    <s v="EXISTING"/>
    <s v="MALE"/>
    <m/>
    <s v="Consultation"/>
    <s v="eye examination"/>
    <m/>
    <m/>
    <m/>
    <m/>
    <m/>
    <n v="100"/>
    <m/>
    <n v="100"/>
    <n v="100"/>
    <m/>
  </r>
  <r>
    <x v="29"/>
    <x v="1"/>
    <d v="1899-12-30T10:39:00"/>
    <m/>
    <x v="44"/>
    <s v="NEW"/>
    <s v="FEMALE"/>
    <s v="YOUTH"/>
    <s v="Consultation and lens"/>
    <s v="eye examination"/>
    <s v=" SV Photo AR lens"/>
    <n v="1"/>
    <m/>
    <m/>
    <m/>
    <n v="500"/>
    <m/>
    <n v="500"/>
    <n v="200"/>
    <n v="300"/>
  </r>
  <r>
    <x v="30"/>
    <x v="1"/>
    <d v="1899-12-30T11:07:00"/>
    <m/>
    <x v="45"/>
    <s v="NEW"/>
    <s v="MALE"/>
    <s v="OTHER"/>
    <s v="Consultation"/>
    <s v="Consultation"/>
    <m/>
    <m/>
    <m/>
    <m/>
    <m/>
    <n v="100"/>
    <m/>
    <n v="100"/>
    <n v="100"/>
    <m/>
  </r>
  <r>
    <x v="31"/>
    <x v="1"/>
    <d v="1899-12-30T15:31:00"/>
    <m/>
    <x v="46"/>
    <s v="NEW"/>
    <s v="MALE"/>
    <s v="OLD ADULT"/>
    <s v="consultation, optical frame &amp; lens"/>
    <s v="eye examination"/>
    <s v="Prog. Photobluecut lens "/>
    <n v="1"/>
    <s v="FRAME"/>
    <n v="1"/>
    <m/>
    <n v="1550"/>
    <n v="400"/>
    <n v="1150"/>
    <n v="1150"/>
    <n v="50"/>
  </r>
  <r>
    <x v="31"/>
    <x v="1"/>
    <d v="1899-12-30T08:45:00"/>
    <m/>
    <x v="47"/>
    <s v="NEW"/>
    <s v="MALE"/>
    <s v="YOUTH"/>
    <s v="Optical frames"/>
    <m/>
    <s v=" sv photo blue lens "/>
    <m/>
    <s v="Frame, lantis frame "/>
    <n v="2"/>
    <s v="Momo"/>
    <n v="1250"/>
    <n v="550"/>
    <n v="700"/>
    <n v="650"/>
    <m/>
  </r>
  <r>
    <x v="31"/>
    <x v="1"/>
    <d v="1899-12-30T12:05:00"/>
    <m/>
    <x v="48"/>
    <s v="NEW"/>
    <s v="FEMALE"/>
    <s v="OLD ADULT"/>
    <s v="Consultation"/>
    <s v="eye examination"/>
    <m/>
    <m/>
    <m/>
    <m/>
    <s v="Cash"/>
    <n v="100"/>
    <m/>
    <n v="100"/>
    <n v="100"/>
    <m/>
  </r>
  <r>
    <x v="31"/>
    <x v="1"/>
    <d v="1899-12-30T08:50:00"/>
    <m/>
    <x v="49"/>
    <s v="NEW"/>
    <s v="MALE"/>
    <s v="YOUTH"/>
    <s v="Consultation"/>
    <s v="eye examination"/>
    <m/>
    <m/>
    <m/>
    <m/>
    <s v="Cash"/>
    <n v="100"/>
    <m/>
    <n v="100"/>
    <n v="100"/>
    <m/>
  </r>
  <r>
    <x v="32"/>
    <x v="2"/>
    <d v="1899-12-30T08:58:00"/>
    <m/>
    <x v="50"/>
    <s v="EXISTING"/>
    <s v="FEMALE"/>
    <m/>
    <s v="Optical frame and lens"/>
    <s v="Optical frame and lens"/>
    <m/>
    <m/>
    <m/>
    <m/>
    <m/>
    <m/>
    <m/>
    <n v="0"/>
    <m/>
    <m/>
  </r>
  <r>
    <x v="32"/>
    <x v="2"/>
    <d v="1899-12-30T09:43:00"/>
    <m/>
    <x v="39"/>
    <s v="NEW"/>
    <s v="MALE"/>
    <m/>
    <s v="optical lens"/>
    <s v="Optical lens"/>
    <m/>
    <m/>
    <m/>
    <m/>
    <m/>
    <m/>
    <m/>
    <n v="0"/>
    <m/>
    <m/>
  </r>
  <r>
    <x v="32"/>
    <x v="2"/>
    <d v="1899-12-30T09:46:00"/>
    <m/>
    <x v="51"/>
    <s v="NEW"/>
    <s v="MALE"/>
    <m/>
    <s v="Consultation optical frame &amp; lens"/>
    <s v="consultation, optical frame &amp; lens"/>
    <m/>
    <m/>
    <m/>
    <m/>
    <m/>
    <m/>
    <m/>
    <n v="0"/>
    <m/>
    <m/>
  </r>
  <r>
    <x v="33"/>
    <x v="2"/>
    <d v="1899-12-30T05:36:00"/>
    <m/>
    <x v="52"/>
    <s v="NEW"/>
    <s v="MALE"/>
    <m/>
    <s v="optical frame &amp; lens"/>
    <s v="Optical frame and lens"/>
    <m/>
    <m/>
    <m/>
    <m/>
    <m/>
    <m/>
    <m/>
    <n v="0"/>
    <m/>
    <m/>
  </r>
  <r>
    <x v="33"/>
    <x v="2"/>
    <d v="1899-12-30T07:15:00"/>
    <m/>
    <x v="53"/>
    <s v="NEW"/>
    <s v="MALE"/>
    <m/>
    <s v="Consultation&amp; lens"/>
    <s v="Consultation and lens"/>
    <m/>
    <m/>
    <m/>
    <m/>
    <m/>
    <m/>
    <m/>
    <n v="0"/>
    <m/>
    <m/>
  </r>
  <r>
    <x v="34"/>
    <x v="2"/>
    <d v="1899-12-30T02:36:00"/>
    <m/>
    <x v="54"/>
    <s v="NEW"/>
    <s v="MALE"/>
    <m/>
    <s v="Eye exams prescription"/>
    <s v="eye exams prescription"/>
    <m/>
    <m/>
    <m/>
    <m/>
    <m/>
    <m/>
    <m/>
    <n v="0"/>
    <m/>
    <m/>
  </r>
  <r>
    <x v="35"/>
    <x v="2"/>
    <d v="1899-12-30T02:26:00"/>
    <m/>
    <x v="55"/>
    <s v="NEW"/>
    <s v="FEMALE"/>
    <m/>
    <s v="Consultation optical frame &amp; lens"/>
    <s v="consultation, optical frame &amp; lens"/>
    <m/>
    <m/>
    <m/>
    <m/>
    <m/>
    <m/>
    <m/>
    <n v="0"/>
    <m/>
    <m/>
  </r>
  <r>
    <x v="36"/>
    <x v="2"/>
    <d v="1899-12-30T02:29:00"/>
    <m/>
    <x v="56"/>
    <s v="NEW"/>
    <s v="FEMALE"/>
    <m/>
    <s v="optical frame and lens trensfer"/>
    <s v="Optical frame and lens transfer"/>
    <m/>
    <m/>
    <m/>
    <m/>
    <m/>
    <m/>
    <m/>
    <n v="0"/>
    <m/>
    <m/>
  </r>
  <r>
    <x v="36"/>
    <x v="2"/>
    <d v="1899-12-30T10:14:00"/>
    <m/>
    <x v="57"/>
    <s v="NEW"/>
    <s v="MALE"/>
    <m/>
    <s v="Consultation"/>
    <s v="Consultation"/>
    <m/>
    <m/>
    <m/>
    <m/>
    <m/>
    <m/>
    <m/>
    <n v="0"/>
    <m/>
    <m/>
  </r>
  <r>
    <x v="37"/>
    <x v="2"/>
    <d v="1899-12-30T05:18:00"/>
    <m/>
    <x v="58"/>
    <s v="NEW"/>
    <s v="MALE"/>
    <m/>
    <s v="Consultation"/>
    <s v="Consultation"/>
    <m/>
    <m/>
    <m/>
    <m/>
    <m/>
    <m/>
    <m/>
    <n v="0"/>
    <m/>
    <m/>
  </r>
  <r>
    <x v="38"/>
    <x v="2"/>
    <d v="1899-12-30T04:51:00"/>
    <m/>
    <x v="59"/>
    <s v="NEW"/>
    <s v="MALE"/>
    <m/>
    <s v="optical frame &amp; lens"/>
    <s v="Optical frame and lens"/>
    <m/>
    <m/>
    <m/>
    <m/>
    <m/>
    <m/>
    <m/>
    <n v="0"/>
    <m/>
    <m/>
  </r>
  <r>
    <x v="39"/>
    <x v="2"/>
    <d v="1899-12-30T03:51:00"/>
    <m/>
    <x v="60"/>
    <s v="NEW"/>
    <s v="FEMALE"/>
    <m/>
    <s v="optical repairs    "/>
    <s v="Optical repair services"/>
    <m/>
    <m/>
    <m/>
    <m/>
    <m/>
    <m/>
    <m/>
    <n v="0"/>
    <m/>
    <m/>
  </r>
  <r>
    <x v="40"/>
    <x v="2"/>
    <d v="1899-12-30T03:53:00"/>
    <m/>
    <x v="61"/>
    <s v="EXISTING"/>
    <s v="MALE"/>
    <m/>
    <s v="Consultation optical frame &amp; lens"/>
    <s v="consultation, optical frame &amp; lens"/>
    <m/>
    <m/>
    <m/>
    <m/>
    <m/>
    <m/>
    <m/>
    <n v="0"/>
    <m/>
    <m/>
  </r>
  <r>
    <x v="41"/>
    <x v="2"/>
    <d v="1899-12-30T08:13:00"/>
    <m/>
    <x v="62"/>
    <s v="EXISTING"/>
    <s v="FEMALE"/>
    <m/>
    <s v="optical repairs    "/>
    <s v="Optical repair services"/>
    <m/>
    <m/>
    <m/>
    <m/>
    <m/>
    <m/>
    <m/>
    <n v="0"/>
    <m/>
    <m/>
  </r>
  <r>
    <x v="42"/>
    <x v="2"/>
    <d v="1899-12-30T02:24:00"/>
    <m/>
    <x v="63"/>
    <s v="EXISTING"/>
    <s v="MALE"/>
    <m/>
    <s v="optical lens"/>
    <s v="Optical lens"/>
    <m/>
    <m/>
    <m/>
    <m/>
    <m/>
    <m/>
    <m/>
    <n v="0"/>
    <m/>
    <m/>
  </r>
  <r>
    <x v="42"/>
    <x v="2"/>
    <d v="1899-12-30T05:36:00"/>
    <m/>
    <x v="64"/>
    <s v="EXISTING"/>
    <s v="MALE"/>
    <m/>
    <s v="Consultation"/>
    <s v="Consultation"/>
    <m/>
    <m/>
    <m/>
    <m/>
    <m/>
    <m/>
    <m/>
    <n v="0"/>
    <m/>
    <m/>
  </r>
  <r>
    <x v="42"/>
    <x v="2"/>
    <d v="1899-12-30T08:23:00"/>
    <m/>
    <x v="65"/>
    <s v="NEW"/>
    <s v="MALE"/>
    <m/>
    <s v="Consultation optical frame &amp; lens"/>
    <s v="consultation, optical frame &amp; lens"/>
    <m/>
    <m/>
    <m/>
    <m/>
    <m/>
    <m/>
    <m/>
    <n v="0"/>
    <m/>
    <m/>
  </r>
  <r>
    <x v="42"/>
    <x v="2"/>
    <d v="1899-12-30T08:23:00"/>
    <m/>
    <x v="65"/>
    <s v="NEW"/>
    <s v="MALE"/>
    <m/>
    <s v="optical frame"/>
    <s v="optical frame"/>
    <m/>
    <m/>
    <m/>
    <m/>
    <m/>
    <m/>
    <m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4"/>
  </r>
  <r>
    <x v="2"/>
  </r>
  <r>
    <x v="2"/>
  </r>
  <r>
    <x v="2"/>
  </r>
  <r>
    <x v="2"/>
  </r>
  <r>
    <x v="4"/>
  </r>
  <r>
    <x v="4"/>
  </r>
  <r>
    <x v="3"/>
  </r>
  <r>
    <x v="2"/>
  </r>
  <r>
    <x v="4"/>
  </r>
  <r>
    <x v="4"/>
  </r>
  <r>
    <x v="3"/>
  </r>
  <r>
    <x v="3"/>
  </r>
  <r>
    <x v="2"/>
  </r>
  <r>
    <x v="2"/>
  </r>
  <r>
    <x v="3"/>
  </r>
  <r>
    <x v="2"/>
  </r>
  <r>
    <x v="4"/>
  </r>
  <r>
    <x v="4"/>
  </r>
  <r>
    <x v="4"/>
  </r>
  <r>
    <x v="4"/>
  </r>
  <r>
    <x v="4"/>
  </r>
  <r>
    <x v="4"/>
  </r>
  <r>
    <x v="2"/>
  </r>
  <r>
    <x v="3"/>
  </r>
  <r>
    <x v="4"/>
  </r>
  <r>
    <x v="4"/>
  </r>
  <r>
    <x v="4"/>
  </r>
  <r>
    <x v="3"/>
  </r>
  <r>
    <x v="3"/>
  </r>
  <r>
    <x v="2"/>
  </r>
  <r>
    <x v="2"/>
  </r>
  <r>
    <x v="4"/>
  </r>
  <r>
    <x v="4"/>
  </r>
  <r>
    <x v="4"/>
  </r>
  <r>
    <x v="2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15:B21" firstHeaderRow="1" firstDataRow="1" firstDataCol="1"/>
  <pivotFields count="1">
    <pivotField axis="axisRow" dataField="1" showAll="0">
      <items count="6">
        <item x="4"/>
        <item n="Bronze customers" x="3"/>
        <item n="Gold customers" x="1"/>
        <item n="Platinum customers" x="0"/>
        <item n="Silver customers"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segment" fld="0" subtotal="count" baseField="0" baseItem="0"/>
  </dataFields>
  <chartFormats count="6"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D69" firstHeaderRow="0" firstDataRow="1" firstDataCol="1"/>
  <pivotFields count="20">
    <pivotField dataField="1" showAll="0"/>
    <pivotField showAll="0" defaultSubtotal="0"/>
    <pivotField showAll="0"/>
    <pivotField showAll="0"/>
    <pivotField axis="axisRow" showAll="0">
      <items count="68">
        <item x="40"/>
        <item x="0"/>
        <item x="1"/>
        <item x="36"/>
        <item x="37"/>
        <item x="29"/>
        <item x="2"/>
        <item x="19"/>
        <item x="10"/>
        <item x="13"/>
        <item x="3"/>
        <item x="14"/>
        <item x="32"/>
        <item x="17"/>
        <item x="22"/>
        <item x="5"/>
        <item x="4"/>
        <item x="26"/>
        <item x="18"/>
        <item x="21"/>
        <item x="45"/>
        <item x="46"/>
        <item x="47"/>
        <item x="38"/>
        <item x="15"/>
        <item x="44"/>
        <item x="39"/>
        <item x="25"/>
        <item x="24"/>
        <item x="43"/>
        <item x="27"/>
        <item x="41"/>
        <item x="33"/>
        <item x="8"/>
        <item x="28"/>
        <item x="31"/>
        <item x="9"/>
        <item x="30"/>
        <item x="12"/>
        <item x="11"/>
        <item x="34"/>
        <item x="48"/>
        <item x="20"/>
        <item x="16"/>
        <item x="23"/>
        <item x="42"/>
        <item x="7"/>
        <item x="6"/>
        <item x="35"/>
        <item x="49"/>
        <item m="1" x="66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Order Date" fld="0" subtotal="max" baseField="3" baseItem="0" numFmtId="14"/>
    <dataField name="Count of Order Date" fld="0" subtotal="count" baseField="3" baseItem="0"/>
    <dataField name="Average of Total Sale" fld="17" subtotal="average" baseField="3" baseItem="0" numFmtId="2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opLeftCell="A5" workbookViewId="0">
      <selection activeCell="J14" sqref="J14"/>
    </sheetView>
  </sheetViews>
  <sheetFormatPr defaultRowHeight="14.5" x14ac:dyDescent="0.35"/>
  <cols>
    <col min="1" max="1" width="17.453125" customWidth="1"/>
    <col min="2" max="2" width="24.6328125" customWidth="1"/>
    <col min="3" max="3" width="15.08984375" customWidth="1"/>
    <col min="4" max="4" width="13.1796875" customWidth="1"/>
    <col min="5" max="5" width="16.81640625" customWidth="1"/>
    <col min="6" max="6" width="23.81640625" customWidth="1"/>
    <col min="7" max="7" width="17.26953125" customWidth="1"/>
    <col min="8" max="8" width="16.453125" customWidth="1"/>
    <col min="9" max="9" width="7.453125" customWidth="1"/>
  </cols>
  <sheetData>
    <row r="2" spans="1:2" x14ac:dyDescent="0.35">
      <c r="A2" t="s">
        <v>70</v>
      </c>
      <c r="B2" t="s">
        <v>69</v>
      </c>
    </row>
    <row r="3" spans="1:2" x14ac:dyDescent="0.35">
      <c r="A3" t="s">
        <v>68</v>
      </c>
      <c r="B3" t="s">
        <v>67</v>
      </c>
    </row>
    <row r="4" spans="1:2" ht="29.5" customHeight="1" x14ac:dyDescent="0.35"/>
    <row r="5" spans="1:2" ht="21" customHeight="1" x14ac:dyDescent="0.35"/>
    <row r="6" spans="1:2" ht="28.5" customHeight="1" x14ac:dyDescent="0.35"/>
    <row r="7" spans="1:2" ht="32.5" customHeight="1" x14ac:dyDescent="0.35"/>
    <row r="14" spans="1:2" ht="45.5" customHeight="1" x14ac:dyDescent="0.35"/>
    <row r="15" spans="1:2" x14ac:dyDescent="0.35">
      <c r="A15" s="5" t="s">
        <v>66</v>
      </c>
      <c r="B15" t="s">
        <v>65</v>
      </c>
    </row>
    <row r="16" spans="1:2" x14ac:dyDescent="0.35">
      <c r="A16" s="4" t="s">
        <v>64</v>
      </c>
      <c r="B16" s="2">
        <v>17</v>
      </c>
    </row>
    <row r="17" spans="1:2" x14ac:dyDescent="0.35">
      <c r="A17" s="4" t="s">
        <v>63</v>
      </c>
      <c r="B17" s="2">
        <v>8</v>
      </c>
    </row>
    <row r="18" spans="1:2" x14ac:dyDescent="0.35">
      <c r="A18" s="4" t="s">
        <v>62</v>
      </c>
      <c r="B18" s="2">
        <v>10</v>
      </c>
    </row>
    <row r="19" spans="1:2" x14ac:dyDescent="0.35">
      <c r="A19" s="4" t="s">
        <v>61</v>
      </c>
      <c r="B19" s="2">
        <v>1</v>
      </c>
    </row>
    <row r="20" spans="1:2" x14ac:dyDescent="0.35">
      <c r="A20" s="4" t="s">
        <v>60</v>
      </c>
      <c r="B20" s="2">
        <v>14</v>
      </c>
    </row>
    <row r="21" spans="1:2" x14ac:dyDescent="0.35">
      <c r="A21" s="4" t="s">
        <v>0</v>
      </c>
      <c r="B21" s="2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A10" sqref="A10"/>
    </sheetView>
  </sheetViews>
  <sheetFormatPr defaultRowHeight="14.5" x14ac:dyDescent="0.35"/>
  <cols>
    <col min="1" max="1" width="23.1796875" customWidth="1"/>
    <col min="2" max="2" width="17.36328125" style="1" customWidth="1"/>
    <col min="3" max="3" width="19.54296875" customWidth="1"/>
    <col min="4" max="4" width="21.26953125" customWidth="1"/>
    <col min="5" max="7" width="8.90625" customWidth="1"/>
    <col min="8" max="8" width="16" customWidth="1"/>
  </cols>
  <sheetData>
    <row r="1" spans="1:8" x14ac:dyDescent="0.35">
      <c r="A1" t="s">
        <v>59</v>
      </c>
      <c r="B1" s="1" t="s">
        <v>58</v>
      </c>
      <c r="C1" s="3" t="s">
        <v>57</v>
      </c>
      <c r="D1" t="s">
        <v>56</v>
      </c>
      <c r="E1" t="s">
        <v>55</v>
      </c>
      <c r="F1" t="s">
        <v>54</v>
      </c>
      <c r="G1" t="s">
        <v>53</v>
      </c>
      <c r="H1" t="s">
        <v>52</v>
      </c>
    </row>
    <row r="2" spans="1:8" x14ac:dyDescent="0.35">
      <c r="A2" t="s">
        <v>51</v>
      </c>
      <c r="B2" s="1">
        <v>45184</v>
      </c>
      <c r="C2" s="2">
        <v>1</v>
      </c>
      <c r="D2">
        <v>90</v>
      </c>
      <c r="E2">
        <f t="shared" ref="E2:E33" si="0">_xlfn.PERCENTRANK.EXC(B:B,B2,1)*10</f>
        <v>7</v>
      </c>
      <c r="F2">
        <f t="shared" ref="F2:F33" si="1">_xlfn.PERCENTRANK.EXC(C:C,C2,1)*10</f>
        <v>0</v>
      </c>
      <c r="G2">
        <f t="shared" ref="G2:G33" si="2">_xlfn.PERCENTRANK.EXC(D:D,D2,1)*10</f>
        <v>1</v>
      </c>
      <c r="H2">
        <v>90</v>
      </c>
    </row>
    <row r="3" spans="1:8" x14ac:dyDescent="0.35">
      <c r="A3" t="s">
        <v>50</v>
      </c>
      <c r="B3" s="1">
        <v>45139</v>
      </c>
      <c r="C3" s="2">
        <v>1</v>
      </c>
      <c r="D3">
        <v>250</v>
      </c>
      <c r="E3">
        <f t="shared" si="0"/>
        <v>0</v>
      </c>
      <c r="F3">
        <f t="shared" si="1"/>
        <v>0</v>
      </c>
      <c r="G3">
        <f t="shared" si="2"/>
        <v>4</v>
      </c>
      <c r="H3">
        <v>250</v>
      </c>
    </row>
    <row r="4" spans="1:8" x14ac:dyDescent="0.35">
      <c r="A4" t="s">
        <v>49</v>
      </c>
      <c r="B4" s="1">
        <v>45140</v>
      </c>
      <c r="C4" s="2">
        <v>1</v>
      </c>
      <c r="D4">
        <v>980</v>
      </c>
      <c r="E4">
        <f t="shared" si="0"/>
        <v>0</v>
      </c>
      <c r="F4">
        <f t="shared" si="1"/>
        <v>0</v>
      </c>
      <c r="G4">
        <f t="shared" si="2"/>
        <v>8</v>
      </c>
      <c r="H4">
        <v>980</v>
      </c>
    </row>
    <row r="5" spans="1:8" x14ac:dyDescent="0.35">
      <c r="A5" t="s">
        <v>48</v>
      </c>
      <c r="B5" s="1">
        <v>45181</v>
      </c>
      <c r="C5" s="2">
        <v>1</v>
      </c>
      <c r="D5">
        <v>80</v>
      </c>
      <c r="E5">
        <f t="shared" si="0"/>
        <v>7</v>
      </c>
      <c r="F5">
        <f t="shared" si="1"/>
        <v>0</v>
      </c>
      <c r="G5">
        <f t="shared" si="2"/>
        <v>0</v>
      </c>
      <c r="H5">
        <v>80</v>
      </c>
    </row>
    <row r="6" spans="1:8" x14ac:dyDescent="0.35">
      <c r="A6" t="s">
        <v>47</v>
      </c>
      <c r="B6" s="1">
        <v>45181</v>
      </c>
      <c r="C6" s="2">
        <v>1</v>
      </c>
      <c r="D6">
        <v>1940</v>
      </c>
      <c r="E6">
        <f t="shared" si="0"/>
        <v>7</v>
      </c>
      <c r="F6">
        <f t="shared" si="1"/>
        <v>0</v>
      </c>
      <c r="G6">
        <f t="shared" si="2"/>
        <v>9</v>
      </c>
      <c r="H6">
        <v>2000</v>
      </c>
    </row>
    <row r="7" spans="1:8" x14ac:dyDescent="0.35">
      <c r="A7" t="s">
        <v>46</v>
      </c>
      <c r="B7" s="1">
        <v>45175</v>
      </c>
      <c r="C7" s="2">
        <v>1</v>
      </c>
      <c r="D7">
        <v>100</v>
      </c>
      <c r="E7">
        <f t="shared" si="0"/>
        <v>5</v>
      </c>
      <c r="F7">
        <f t="shared" si="1"/>
        <v>0</v>
      </c>
      <c r="G7">
        <f t="shared" si="2"/>
        <v>1</v>
      </c>
      <c r="H7">
        <v>100</v>
      </c>
    </row>
    <row r="8" spans="1:8" x14ac:dyDescent="0.35">
      <c r="A8" t="s">
        <v>45</v>
      </c>
      <c r="B8" s="1">
        <v>45142</v>
      </c>
      <c r="C8" s="2">
        <v>1</v>
      </c>
      <c r="D8">
        <v>950</v>
      </c>
      <c r="E8">
        <f t="shared" si="0"/>
        <v>0</v>
      </c>
      <c r="F8">
        <f t="shared" si="1"/>
        <v>0</v>
      </c>
      <c r="G8">
        <f t="shared" si="2"/>
        <v>8</v>
      </c>
      <c r="H8">
        <v>950</v>
      </c>
    </row>
    <row r="9" spans="1:8" x14ac:dyDescent="0.35">
      <c r="A9" t="s">
        <v>44</v>
      </c>
      <c r="B9" s="1">
        <v>45159</v>
      </c>
      <c r="C9" s="2">
        <v>1</v>
      </c>
      <c r="D9">
        <v>600</v>
      </c>
      <c r="E9">
        <f t="shared" si="0"/>
        <v>3</v>
      </c>
      <c r="F9">
        <f t="shared" si="1"/>
        <v>0</v>
      </c>
      <c r="G9">
        <f t="shared" si="2"/>
        <v>6</v>
      </c>
      <c r="H9">
        <v>600</v>
      </c>
    </row>
    <row r="10" spans="1:8" x14ac:dyDescent="0.35">
      <c r="A10" t="s">
        <v>43</v>
      </c>
      <c r="B10" s="1">
        <v>45149</v>
      </c>
      <c r="C10" s="2">
        <v>1</v>
      </c>
      <c r="D10">
        <v>100</v>
      </c>
      <c r="E10">
        <f t="shared" si="0"/>
        <v>2</v>
      </c>
      <c r="F10">
        <f t="shared" si="1"/>
        <v>0</v>
      </c>
      <c r="G10">
        <f t="shared" si="2"/>
        <v>1</v>
      </c>
      <c r="H10">
        <v>100</v>
      </c>
    </row>
    <row r="11" spans="1:8" x14ac:dyDescent="0.35">
      <c r="A11" t="s">
        <v>42</v>
      </c>
      <c r="B11" s="1">
        <v>45155</v>
      </c>
      <c r="C11" s="2">
        <v>1</v>
      </c>
      <c r="D11">
        <v>550</v>
      </c>
      <c r="E11">
        <f t="shared" si="0"/>
        <v>2</v>
      </c>
      <c r="F11">
        <f t="shared" si="1"/>
        <v>0</v>
      </c>
      <c r="G11">
        <f t="shared" si="2"/>
        <v>5</v>
      </c>
      <c r="H11">
        <v>550</v>
      </c>
    </row>
    <row r="12" spans="1:8" x14ac:dyDescent="0.35">
      <c r="A12" t="s">
        <v>41</v>
      </c>
      <c r="B12" s="1">
        <v>45142</v>
      </c>
      <c r="C12" s="2">
        <v>1</v>
      </c>
      <c r="D12">
        <v>90</v>
      </c>
      <c r="E12">
        <f t="shared" si="0"/>
        <v>0</v>
      </c>
      <c r="F12">
        <f t="shared" si="1"/>
        <v>0</v>
      </c>
      <c r="G12">
        <f t="shared" si="2"/>
        <v>1</v>
      </c>
      <c r="H12">
        <v>90</v>
      </c>
    </row>
    <row r="13" spans="1:8" x14ac:dyDescent="0.35">
      <c r="A13" t="s">
        <v>40</v>
      </c>
      <c r="B13" s="1">
        <v>45155</v>
      </c>
      <c r="C13" s="2">
        <v>1</v>
      </c>
      <c r="D13">
        <v>550</v>
      </c>
      <c r="E13">
        <f t="shared" si="0"/>
        <v>2</v>
      </c>
      <c r="F13">
        <f t="shared" si="1"/>
        <v>0</v>
      </c>
      <c r="G13">
        <f t="shared" si="2"/>
        <v>5</v>
      </c>
      <c r="H13">
        <v>550</v>
      </c>
    </row>
    <row r="14" spans="1:8" x14ac:dyDescent="0.35">
      <c r="A14" t="s">
        <v>39</v>
      </c>
      <c r="B14" s="1">
        <v>45178</v>
      </c>
      <c r="C14" s="2">
        <v>1</v>
      </c>
      <c r="D14">
        <v>100</v>
      </c>
      <c r="E14">
        <f t="shared" si="0"/>
        <v>6</v>
      </c>
      <c r="F14">
        <f t="shared" si="1"/>
        <v>0</v>
      </c>
      <c r="G14">
        <f t="shared" si="2"/>
        <v>1</v>
      </c>
      <c r="H14">
        <v>100</v>
      </c>
    </row>
    <row r="15" spans="1:8" x14ac:dyDescent="0.35">
      <c r="A15" t="s">
        <v>38</v>
      </c>
      <c r="B15" s="1">
        <v>45156</v>
      </c>
      <c r="C15" s="2">
        <v>1</v>
      </c>
      <c r="D15">
        <v>1180</v>
      </c>
      <c r="E15">
        <f t="shared" si="0"/>
        <v>3</v>
      </c>
      <c r="F15">
        <f t="shared" si="1"/>
        <v>0</v>
      </c>
      <c r="G15">
        <f t="shared" si="2"/>
        <v>9</v>
      </c>
      <c r="H15">
        <v>1180</v>
      </c>
    </row>
    <row r="16" spans="1:8" x14ac:dyDescent="0.35">
      <c r="A16" t="s">
        <v>37</v>
      </c>
      <c r="B16" s="1">
        <v>45170</v>
      </c>
      <c r="C16" s="2">
        <v>2</v>
      </c>
      <c r="D16">
        <v>900</v>
      </c>
      <c r="E16">
        <f t="shared" si="0"/>
        <v>4</v>
      </c>
      <c r="F16">
        <f t="shared" si="1"/>
        <v>9</v>
      </c>
      <c r="G16">
        <f t="shared" si="2"/>
        <v>8</v>
      </c>
      <c r="H16">
        <v>1800</v>
      </c>
    </row>
    <row r="17" spans="1:8" x14ac:dyDescent="0.35">
      <c r="A17" t="s">
        <v>36</v>
      </c>
      <c r="B17" s="1">
        <v>45146</v>
      </c>
      <c r="C17" s="2">
        <v>1</v>
      </c>
      <c r="D17">
        <v>725</v>
      </c>
      <c r="E17">
        <f t="shared" si="0"/>
        <v>1</v>
      </c>
      <c r="F17">
        <f t="shared" si="1"/>
        <v>0</v>
      </c>
      <c r="G17">
        <f t="shared" si="2"/>
        <v>7</v>
      </c>
      <c r="H17">
        <v>725</v>
      </c>
    </row>
    <row r="18" spans="1:8" x14ac:dyDescent="0.35">
      <c r="A18" t="s">
        <v>35</v>
      </c>
      <c r="B18" s="1">
        <v>45142</v>
      </c>
      <c r="C18" s="2">
        <v>1</v>
      </c>
      <c r="D18">
        <v>790</v>
      </c>
      <c r="E18">
        <f t="shared" si="0"/>
        <v>0</v>
      </c>
      <c r="F18">
        <f t="shared" si="1"/>
        <v>0</v>
      </c>
      <c r="G18">
        <f t="shared" si="2"/>
        <v>7</v>
      </c>
      <c r="H18">
        <v>790</v>
      </c>
    </row>
    <row r="19" spans="1:8" x14ac:dyDescent="0.35">
      <c r="A19" t="s">
        <v>34</v>
      </c>
      <c r="B19" s="1">
        <v>45176</v>
      </c>
      <c r="C19" s="2">
        <v>2</v>
      </c>
      <c r="D19">
        <v>550</v>
      </c>
      <c r="E19">
        <f t="shared" si="0"/>
        <v>5</v>
      </c>
      <c r="F19">
        <f t="shared" si="1"/>
        <v>9</v>
      </c>
      <c r="G19">
        <f t="shared" si="2"/>
        <v>5</v>
      </c>
      <c r="H19">
        <v>1100</v>
      </c>
    </row>
    <row r="20" spans="1:8" x14ac:dyDescent="0.35">
      <c r="A20" t="s">
        <v>33</v>
      </c>
      <c r="B20" s="1">
        <v>45157</v>
      </c>
      <c r="C20" s="2">
        <v>1</v>
      </c>
      <c r="D20">
        <v>100</v>
      </c>
      <c r="E20">
        <f t="shared" si="0"/>
        <v>3</v>
      </c>
      <c r="F20">
        <f t="shared" si="1"/>
        <v>0</v>
      </c>
      <c r="G20">
        <f t="shared" si="2"/>
        <v>1</v>
      </c>
      <c r="H20">
        <v>100</v>
      </c>
    </row>
    <row r="21" spans="1:8" x14ac:dyDescent="0.35">
      <c r="A21" t="s">
        <v>32</v>
      </c>
      <c r="B21" s="1">
        <v>45166</v>
      </c>
      <c r="C21" s="2">
        <v>1</v>
      </c>
      <c r="D21">
        <v>100</v>
      </c>
      <c r="E21">
        <f t="shared" si="0"/>
        <v>4</v>
      </c>
      <c r="F21">
        <f t="shared" si="1"/>
        <v>0</v>
      </c>
      <c r="G21">
        <f t="shared" si="2"/>
        <v>1</v>
      </c>
      <c r="H21">
        <v>100</v>
      </c>
    </row>
    <row r="22" spans="1:8" x14ac:dyDescent="0.35">
      <c r="A22" t="s">
        <v>31</v>
      </c>
      <c r="B22" s="1">
        <v>45198</v>
      </c>
      <c r="C22" s="2">
        <v>1</v>
      </c>
      <c r="D22">
        <v>100</v>
      </c>
      <c r="E22">
        <f t="shared" si="0"/>
        <v>8</v>
      </c>
      <c r="F22">
        <f t="shared" si="1"/>
        <v>0</v>
      </c>
      <c r="G22">
        <f t="shared" si="2"/>
        <v>1</v>
      </c>
      <c r="H22">
        <v>100</v>
      </c>
    </row>
    <row r="23" spans="1:8" x14ac:dyDescent="0.35">
      <c r="A23" t="s">
        <v>30</v>
      </c>
      <c r="B23" s="1">
        <v>45199</v>
      </c>
      <c r="C23" s="2">
        <v>1</v>
      </c>
      <c r="D23">
        <v>1150</v>
      </c>
      <c r="E23">
        <f t="shared" si="0"/>
        <v>9</v>
      </c>
      <c r="F23">
        <f t="shared" si="1"/>
        <v>0</v>
      </c>
      <c r="G23">
        <f t="shared" si="2"/>
        <v>9</v>
      </c>
      <c r="H23">
        <v>1150</v>
      </c>
    </row>
    <row r="24" spans="1:8" x14ac:dyDescent="0.35">
      <c r="A24" t="s">
        <v>29</v>
      </c>
      <c r="B24" s="1">
        <v>45199</v>
      </c>
      <c r="C24" s="2">
        <v>1</v>
      </c>
      <c r="D24">
        <v>700</v>
      </c>
      <c r="E24">
        <f t="shared" si="0"/>
        <v>9</v>
      </c>
      <c r="F24">
        <f t="shared" si="1"/>
        <v>0</v>
      </c>
      <c r="G24">
        <f t="shared" si="2"/>
        <v>6</v>
      </c>
      <c r="H24">
        <v>1200</v>
      </c>
    </row>
    <row r="25" spans="1:8" x14ac:dyDescent="0.35">
      <c r="A25" t="s">
        <v>28</v>
      </c>
      <c r="B25" s="1">
        <v>45182</v>
      </c>
      <c r="C25" s="2">
        <v>1</v>
      </c>
      <c r="D25">
        <v>50</v>
      </c>
      <c r="E25">
        <f t="shared" si="0"/>
        <v>7</v>
      </c>
      <c r="F25">
        <f t="shared" si="1"/>
        <v>0</v>
      </c>
      <c r="G25">
        <f t="shared" si="2"/>
        <v>0</v>
      </c>
      <c r="H25">
        <v>50</v>
      </c>
    </row>
    <row r="26" spans="1:8" x14ac:dyDescent="0.35">
      <c r="A26" t="s">
        <v>27</v>
      </c>
      <c r="B26" s="1">
        <v>45155</v>
      </c>
      <c r="C26" s="2">
        <v>1</v>
      </c>
      <c r="D26">
        <v>200</v>
      </c>
      <c r="E26">
        <f t="shared" si="0"/>
        <v>2</v>
      </c>
      <c r="F26">
        <f t="shared" si="1"/>
        <v>0</v>
      </c>
      <c r="G26">
        <f t="shared" si="2"/>
        <v>4</v>
      </c>
      <c r="H26">
        <v>200</v>
      </c>
    </row>
    <row r="27" spans="1:8" x14ac:dyDescent="0.35">
      <c r="A27" t="s">
        <v>26</v>
      </c>
      <c r="B27" s="1">
        <v>45194</v>
      </c>
      <c r="C27" s="2">
        <v>1</v>
      </c>
      <c r="D27">
        <v>500</v>
      </c>
      <c r="E27">
        <f t="shared" si="0"/>
        <v>8</v>
      </c>
      <c r="F27">
        <f t="shared" si="1"/>
        <v>0</v>
      </c>
      <c r="G27">
        <f t="shared" si="2"/>
        <v>5</v>
      </c>
      <c r="H27">
        <v>500</v>
      </c>
    </row>
    <row r="28" spans="1:8" x14ac:dyDescent="0.35">
      <c r="A28" t="s">
        <v>25</v>
      </c>
      <c r="B28" s="1">
        <v>45183</v>
      </c>
      <c r="C28" s="2">
        <v>1</v>
      </c>
      <c r="D28">
        <v>100</v>
      </c>
      <c r="E28">
        <f t="shared" si="0"/>
        <v>7</v>
      </c>
      <c r="F28">
        <f t="shared" si="1"/>
        <v>0</v>
      </c>
      <c r="G28">
        <f t="shared" si="2"/>
        <v>1</v>
      </c>
      <c r="H28">
        <v>100</v>
      </c>
    </row>
    <row r="29" spans="1:8" x14ac:dyDescent="0.35">
      <c r="A29" t="s">
        <v>24</v>
      </c>
      <c r="B29" s="1">
        <v>45173</v>
      </c>
      <c r="C29" s="2">
        <v>1</v>
      </c>
      <c r="D29">
        <v>150</v>
      </c>
      <c r="E29">
        <f t="shared" si="0"/>
        <v>5</v>
      </c>
      <c r="F29">
        <f t="shared" si="1"/>
        <v>0</v>
      </c>
      <c r="G29">
        <f t="shared" si="2"/>
        <v>4</v>
      </c>
      <c r="H29">
        <v>150</v>
      </c>
    </row>
    <row r="30" spans="1:8" x14ac:dyDescent="0.35">
      <c r="A30" t="s">
        <v>23</v>
      </c>
      <c r="B30" s="1">
        <v>45171</v>
      </c>
      <c r="C30" s="2">
        <v>1</v>
      </c>
      <c r="D30">
        <v>650</v>
      </c>
      <c r="E30">
        <f t="shared" si="0"/>
        <v>4</v>
      </c>
      <c r="F30">
        <f t="shared" si="1"/>
        <v>0</v>
      </c>
      <c r="G30">
        <f t="shared" si="2"/>
        <v>6</v>
      </c>
      <c r="H30">
        <v>650</v>
      </c>
    </row>
    <row r="31" spans="1:8" x14ac:dyDescent="0.35">
      <c r="A31" t="s">
        <v>22</v>
      </c>
      <c r="B31" s="1">
        <v>45191</v>
      </c>
      <c r="C31" s="2">
        <v>1</v>
      </c>
      <c r="D31">
        <v>100</v>
      </c>
      <c r="E31">
        <f t="shared" si="0"/>
        <v>8</v>
      </c>
      <c r="F31">
        <f t="shared" si="1"/>
        <v>0</v>
      </c>
      <c r="G31">
        <f t="shared" si="2"/>
        <v>1</v>
      </c>
      <c r="H31">
        <v>100</v>
      </c>
    </row>
    <row r="32" spans="1:8" x14ac:dyDescent="0.35">
      <c r="A32" t="s">
        <v>21</v>
      </c>
      <c r="B32" s="1">
        <v>45174</v>
      </c>
      <c r="C32" s="2">
        <v>1</v>
      </c>
      <c r="D32">
        <v>200</v>
      </c>
      <c r="E32">
        <f t="shared" si="0"/>
        <v>5</v>
      </c>
      <c r="F32">
        <f t="shared" si="1"/>
        <v>0</v>
      </c>
      <c r="G32">
        <f t="shared" si="2"/>
        <v>4</v>
      </c>
      <c r="H32">
        <v>200</v>
      </c>
    </row>
    <row r="33" spans="1:8" x14ac:dyDescent="0.35">
      <c r="A33" t="s">
        <v>20</v>
      </c>
      <c r="B33" s="1">
        <v>45184</v>
      </c>
      <c r="C33" s="2">
        <v>1</v>
      </c>
      <c r="D33">
        <v>100</v>
      </c>
      <c r="E33">
        <f t="shared" si="0"/>
        <v>7</v>
      </c>
      <c r="F33">
        <f t="shared" si="1"/>
        <v>0</v>
      </c>
      <c r="G33">
        <f t="shared" si="2"/>
        <v>1</v>
      </c>
      <c r="H33">
        <v>100</v>
      </c>
    </row>
    <row r="34" spans="1:8" x14ac:dyDescent="0.35">
      <c r="A34" t="s">
        <v>19</v>
      </c>
      <c r="B34" s="1">
        <v>45180</v>
      </c>
      <c r="C34" s="2">
        <v>1</v>
      </c>
      <c r="D34">
        <v>80</v>
      </c>
      <c r="E34">
        <f t="shared" ref="E34:E51" si="3">_xlfn.PERCENTRANK.EXC(B:B,B34,1)*10</f>
        <v>6</v>
      </c>
      <c r="F34">
        <f t="shared" ref="F34:F51" si="4">_xlfn.PERCENTRANK.EXC(C:C,C34,1)*10</f>
        <v>0</v>
      </c>
      <c r="G34">
        <f t="shared" ref="G34:G51" si="5">_xlfn.PERCENTRANK.EXC(D:D,D34,1)*10</f>
        <v>0</v>
      </c>
      <c r="H34">
        <v>80</v>
      </c>
    </row>
    <row r="35" spans="1:8" x14ac:dyDescent="0.35">
      <c r="A35" t="s">
        <v>18</v>
      </c>
      <c r="B35" s="1">
        <v>45148</v>
      </c>
      <c r="C35" s="2">
        <v>1</v>
      </c>
      <c r="D35">
        <v>520</v>
      </c>
      <c r="E35">
        <f t="shared" si="3"/>
        <v>1</v>
      </c>
      <c r="F35">
        <f t="shared" si="4"/>
        <v>0</v>
      </c>
      <c r="G35">
        <f t="shared" si="5"/>
        <v>5</v>
      </c>
      <c r="H35">
        <v>520</v>
      </c>
    </row>
    <row r="36" spans="1:8" x14ac:dyDescent="0.35">
      <c r="A36" t="s">
        <v>17</v>
      </c>
      <c r="B36" s="1">
        <v>45174</v>
      </c>
      <c r="C36" s="2">
        <v>1</v>
      </c>
      <c r="D36">
        <v>100</v>
      </c>
      <c r="E36">
        <f t="shared" si="3"/>
        <v>5</v>
      </c>
      <c r="F36">
        <f t="shared" si="4"/>
        <v>0</v>
      </c>
      <c r="G36">
        <f t="shared" si="5"/>
        <v>1</v>
      </c>
      <c r="H36">
        <v>100</v>
      </c>
    </row>
    <row r="37" spans="1:8" x14ac:dyDescent="0.35">
      <c r="A37" t="s">
        <v>16</v>
      </c>
      <c r="B37" s="1">
        <v>45176</v>
      </c>
      <c r="C37" s="2">
        <v>1</v>
      </c>
      <c r="D37">
        <v>915</v>
      </c>
      <c r="E37">
        <f t="shared" si="3"/>
        <v>5</v>
      </c>
      <c r="F37">
        <f t="shared" si="4"/>
        <v>0</v>
      </c>
      <c r="G37">
        <f t="shared" si="5"/>
        <v>8</v>
      </c>
      <c r="H37">
        <v>915</v>
      </c>
    </row>
    <row r="38" spans="1:8" x14ac:dyDescent="0.35">
      <c r="A38" t="s">
        <v>15</v>
      </c>
      <c r="B38" s="1">
        <v>45148</v>
      </c>
      <c r="C38" s="2">
        <v>1</v>
      </c>
      <c r="D38">
        <v>760</v>
      </c>
      <c r="E38">
        <f t="shared" si="3"/>
        <v>1</v>
      </c>
      <c r="F38">
        <f t="shared" si="4"/>
        <v>0</v>
      </c>
      <c r="G38">
        <f t="shared" si="5"/>
        <v>7</v>
      </c>
      <c r="H38">
        <v>760</v>
      </c>
    </row>
    <row r="39" spans="1:8" x14ac:dyDescent="0.35">
      <c r="A39" t="s">
        <v>14</v>
      </c>
      <c r="B39" s="1">
        <v>45175</v>
      </c>
      <c r="C39" s="2">
        <v>1</v>
      </c>
      <c r="D39">
        <v>100</v>
      </c>
      <c r="E39">
        <f t="shared" si="3"/>
        <v>5</v>
      </c>
      <c r="F39">
        <f t="shared" si="4"/>
        <v>0</v>
      </c>
      <c r="G39">
        <f t="shared" si="5"/>
        <v>1</v>
      </c>
      <c r="H39">
        <v>100</v>
      </c>
    </row>
    <row r="40" spans="1:8" x14ac:dyDescent="0.35">
      <c r="A40" t="s">
        <v>13</v>
      </c>
      <c r="B40" s="1">
        <v>45154</v>
      </c>
      <c r="C40" s="2">
        <v>1</v>
      </c>
      <c r="D40">
        <v>1150</v>
      </c>
      <c r="E40">
        <f t="shared" si="3"/>
        <v>2</v>
      </c>
      <c r="F40">
        <f t="shared" si="4"/>
        <v>0</v>
      </c>
      <c r="G40">
        <f t="shared" si="5"/>
        <v>9</v>
      </c>
      <c r="H40">
        <v>1150</v>
      </c>
    </row>
    <row r="41" spans="1:8" x14ac:dyDescent="0.35">
      <c r="A41" t="s">
        <v>12</v>
      </c>
      <c r="B41" s="1">
        <v>45152</v>
      </c>
      <c r="C41" s="2">
        <v>1</v>
      </c>
      <c r="D41">
        <v>70</v>
      </c>
      <c r="E41">
        <f t="shared" si="3"/>
        <v>2</v>
      </c>
      <c r="F41">
        <f t="shared" si="4"/>
        <v>0</v>
      </c>
      <c r="G41">
        <f t="shared" si="5"/>
        <v>0</v>
      </c>
      <c r="H41">
        <v>70</v>
      </c>
    </row>
    <row r="42" spans="1:8" x14ac:dyDescent="0.35">
      <c r="A42" t="s">
        <v>11</v>
      </c>
      <c r="B42" s="1">
        <v>45180</v>
      </c>
      <c r="C42" s="2">
        <v>1</v>
      </c>
      <c r="D42">
        <v>80</v>
      </c>
      <c r="E42">
        <f t="shared" si="3"/>
        <v>6</v>
      </c>
      <c r="F42">
        <f t="shared" si="4"/>
        <v>0</v>
      </c>
      <c r="G42">
        <f t="shared" si="5"/>
        <v>0</v>
      </c>
      <c r="H42">
        <v>80</v>
      </c>
    </row>
    <row r="43" spans="1:8" x14ac:dyDescent="0.35">
      <c r="A43" t="s">
        <v>10</v>
      </c>
      <c r="B43" s="1">
        <v>45199</v>
      </c>
      <c r="C43" s="2">
        <v>1</v>
      </c>
      <c r="D43">
        <v>100</v>
      </c>
      <c r="E43">
        <f t="shared" si="3"/>
        <v>9</v>
      </c>
      <c r="F43">
        <f t="shared" si="4"/>
        <v>0</v>
      </c>
      <c r="G43">
        <f t="shared" si="5"/>
        <v>1</v>
      </c>
      <c r="H43">
        <v>100</v>
      </c>
    </row>
    <row r="44" spans="1:8" x14ac:dyDescent="0.35">
      <c r="A44" t="s">
        <v>9</v>
      </c>
      <c r="B44" s="1">
        <v>45159</v>
      </c>
      <c r="C44" s="2">
        <v>1</v>
      </c>
      <c r="D44">
        <v>870</v>
      </c>
      <c r="E44">
        <f t="shared" si="3"/>
        <v>3</v>
      </c>
      <c r="F44">
        <f t="shared" si="4"/>
        <v>0</v>
      </c>
      <c r="G44">
        <f t="shared" si="5"/>
        <v>8</v>
      </c>
      <c r="H44">
        <v>870</v>
      </c>
    </row>
    <row r="45" spans="1:8" x14ac:dyDescent="0.35">
      <c r="A45" t="s">
        <v>8</v>
      </c>
      <c r="B45" s="1">
        <v>45156</v>
      </c>
      <c r="C45" s="2">
        <v>1</v>
      </c>
      <c r="D45">
        <v>50</v>
      </c>
      <c r="E45">
        <f t="shared" si="3"/>
        <v>3</v>
      </c>
      <c r="F45">
        <f t="shared" si="4"/>
        <v>0</v>
      </c>
      <c r="G45">
        <f t="shared" si="5"/>
        <v>0</v>
      </c>
      <c r="H45">
        <v>50</v>
      </c>
    </row>
    <row r="46" spans="1:8" x14ac:dyDescent="0.35">
      <c r="A46" t="s">
        <v>7</v>
      </c>
      <c r="B46" s="1">
        <v>45167</v>
      </c>
      <c r="C46" s="2">
        <v>1</v>
      </c>
      <c r="D46">
        <v>1440</v>
      </c>
      <c r="E46">
        <f t="shared" si="3"/>
        <v>4</v>
      </c>
      <c r="F46">
        <f t="shared" si="4"/>
        <v>0</v>
      </c>
      <c r="G46">
        <f t="shared" si="5"/>
        <v>9</v>
      </c>
      <c r="H46">
        <v>1440</v>
      </c>
    </row>
    <row r="47" spans="1:8" x14ac:dyDescent="0.35">
      <c r="A47" t="s">
        <v>6</v>
      </c>
      <c r="B47" s="1">
        <v>45187</v>
      </c>
      <c r="C47" s="2">
        <v>1</v>
      </c>
      <c r="D47">
        <v>830</v>
      </c>
      <c r="E47">
        <f t="shared" si="3"/>
        <v>8</v>
      </c>
      <c r="F47">
        <f t="shared" si="4"/>
        <v>0</v>
      </c>
      <c r="G47">
        <f t="shared" si="5"/>
        <v>7</v>
      </c>
      <c r="H47">
        <v>830</v>
      </c>
    </row>
    <row r="48" spans="1:8" x14ac:dyDescent="0.35">
      <c r="A48" t="s">
        <v>5</v>
      </c>
      <c r="B48" s="1">
        <v>45147</v>
      </c>
      <c r="C48" s="2">
        <v>1</v>
      </c>
      <c r="D48">
        <v>650</v>
      </c>
      <c r="E48">
        <f t="shared" si="3"/>
        <v>1</v>
      </c>
      <c r="F48">
        <f t="shared" si="4"/>
        <v>0</v>
      </c>
      <c r="G48">
        <f t="shared" si="5"/>
        <v>6</v>
      </c>
      <c r="H48">
        <v>650</v>
      </c>
    </row>
    <row r="49" spans="1:8" x14ac:dyDescent="0.35">
      <c r="A49" t="s">
        <v>4</v>
      </c>
      <c r="B49" s="1">
        <v>45146</v>
      </c>
      <c r="C49" s="2">
        <v>1</v>
      </c>
      <c r="D49">
        <v>550</v>
      </c>
      <c r="E49">
        <f t="shared" si="3"/>
        <v>1</v>
      </c>
      <c r="F49">
        <f t="shared" si="4"/>
        <v>0</v>
      </c>
      <c r="G49">
        <f t="shared" si="5"/>
        <v>5</v>
      </c>
      <c r="H49">
        <v>550</v>
      </c>
    </row>
    <row r="50" spans="1:8" x14ac:dyDescent="0.35">
      <c r="A50" t="s">
        <v>3</v>
      </c>
      <c r="B50" s="1">
        <v>45180</v>
      </c>
      <c r="C50" s="2">
        <v>1</v>
      </c>
      <c r="D50">
        <v>850</v>
      </c>
      <c r="E50">
        <f t="shared" si="3"/>
        <v>6</v>
      </c>
      <c r="F50">
        <f t="shared" si="4"/>
        <v>0</v>
      </c>
      <c r="G50">
        <f t="shared" si="5"/>
        <v>7</v>
      </c>
      <c r="H50">
        <v>850</v>
      </c>
    </row>
    <row r="51" spans="1:8" x14ac:dyDescent="0.35">
      <c r="A51" t="s">
        <v>2</v>
      </c>
      <c r="B51" s="1">
        <v>45199</v>
      </c>
      <c r="C51" s="2">
        <v>1</v>
      </c>
      <c r="D51">
        <v>100</v>
      </c>
      <c r="E51">
        <f t="shared" si="3"/>
        <v>9</v>
      </c>
      <c r="F51">
        <f t="shared" si="4"/>
        <v>0</v>
      </c>
      <c r="G51">
        <f t="shared" si="5"/>
        <v>1</v>
      </c>
      <c r="H51">
        <v>100</v>
      </c>
    </row>
    <row r="52" spans="1:8" x14ac:dyDescent="0.35">
      <c r="A52" t="s">
        <v>1</v>
      </c>
      <c r="B52"/>
      <c r="E52" t="e">
        <f>_xlfn.PERCENTRANK.EXC(B:B, B52, 1)*10</f>
        <v>#N/A</v>
      </c>
      <c r="H52">
        <v>0</v>
      </c>
    </row>
    <row r="53" spans="1:8" x14ac:dyDescent="0.35">
      <c r="A53" t="s">
        <v>0</v>
      </c>
      <c r="B53" s="1">
        <v>45199</v>
      </c>
      <c r="H53">
        <v>25830</v>
      </c>
    </row>
  </sheetData>
  <autoFilter ref="E1:G5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pane ySplit="1" topLeftCell="A2" activePane="bottomLeft" state="frozen"/>
      <selection pane="bottomLeft" activeCell="A4" sqref="A4"/>
    </sheetView>
  </sheetViews>
  <sheetFormatPr defaultRowHeight="14.5" x14ac:dyDescent="0.35"/>
  <cols>
    <col min="1" max="1" width="20.81640625" customWidth="1"/>
    <col min="2" max="2" width="24.26953125" customWidth="1"/>
    <col min="3" max="3" width="19.54296875" customWidth="1"/>
    <col min="4" max="4" width="19" customWidth="1"/>
    <col min="5" max="5" width="16" hidden="1" customWidth="1"/>
    <col min="6" max="6" width="16" style="6" customWidth="1"/>
    <col min="7" max="7" width="16" customWidth="1"/>
    <col min="8" max="8" width="16.453125" customWidth="1"/>
    <col min="9" max="9" width="15.453125" customWidth="1"/>
    <col min="10" max="10" width="15.08984375" customWidth="1"/>
    <col min="11" max="12" width="13.81640625" customWidth="1"/>
    <col min="13" max="13" width="16.90625" customWidth="1"/>
    <col min="14" max="14" width="11" customWidth="1"/>
    <col min="15" max="15" width="17.54296875" customWidth="1"/>
  </cols>
  <sheetData>
    <row r="1" spans="1:13" x14ac:dyDescent="0.35">
      <c r="A1" s="3" t="s">
        <v>66</v>
      </c>
      <c r="B1" s="9" t="s">
        <v>58</v>
      </c>
      <c r="C1" s="3" t="s">
        <v>57</v>
      </c>
      <c r="D1" s="8" t="s">
        <v>56</v>
      </c>
      <c r="E1" t="s">
        <v>85</v>
      </c>
      <c r="F1" s="6" t="s">
        <v>84</v>
      </c>
      <c r="G1" t="s">
        <v>83</v>
      </c>
      <c r="H1" t="s">
        <v>82</v>
      </c>
      <c r="I1" t="s">
        <v>81</v>
      </c>
      <c r="J1" t="s">
        <v>80</v>
      </c>
      <c r="K1" t="s">
        <v>79</v>
      </c>
      <c r="L1" t="s">
        <v>78</v>
      </c>
      <c r="M1" t="s">
        <v>77</v>
      </c>
    </row>
    <row r="2" spans="1:13" x14ac:dyDescent="0.35">
      <c r="A2" s="4" t="s">
        <v>37</v>
      </c>
      <c r="B2" s="6">
        <v>45170</v>
      </c>
      <c r="C2" s="2">
        <v>2</v>
      </c>
      <c r="D2" s="7">
        <v>900</v>
      </c>
      <c r="E2">
        <f t="shared" ref="E2:E33" ca="1" si="0">DATEDIF(B2, TODAY(), "d")</f>
        <v>199</v>
      </c>
      <c r="F2" s="6">
        <f t="shared" ref="F2:F33" si="1">MAX(B2:B51)</f>
        <v>45199</v>
      </c>
      <c r="G2">
        <f t="shared" ref="G2:G33" si="2">DATEDIF(B2, F2, "D")</f>
        <v>29</v>
      </c>
      <c r="H2">
        <f t="shared" ref="H2:H33" si="3">_xlfn.PERCENTRANK.INC($D$2:$D$51, D2, 1)*10</f>
        <v>8</v>
      </c>
      <c r="I2">
        <f t="shared" ref="I2:I33" si="4">_xlfn.PERCENTRANK.INC($C$2:$C$51, C2, 1)*10</f>
        <v>9</v>
      </c>
      <c r="J2">
        <f t="shared" ref="J2:J33" si="5">(1-_xlfn.PERCENTRANK.INC($G$2:$G$50,G2, 1))*10</f>
        <v>3.0000000000000004</v>
      </c>
      <c r="K2">
        <f t="shared" ref="K2:K33" si="6">SUM(H2:J2)</f>
        <v>20</v>
      </c>
      <c r="L2">
        <f t="shared" ref="L2:L33" si="7">_xlfn.PERCENTRANK.INC($K$2:$K$51,K2, 1)*10</f>
        <v>10</v>
      </c>
      <c r="M2" t="str">
        <f t="shared" ref="M2:M33" si="8">VLOOKUP(L2, $L$53:$M$64, 2, FALSE)</f>
        <v>Platinum customer</v>
      </c>
    </row>
    <row r="3" spans="1:13" x14ac:dyDescent="0.35">
      <c r="A3" s="4" t="s">
        <v>34</v>
      </c>
      <c r="B3" s="6">
        <v>45176</v>
      </c>
      <c r="C3" s="2">
        <v>2</v>
      </c>
      <c r="D3" s="7">
        <v>550</v>
      </c>
      <c r="E3">
        <f t="shared" ca="1" si="0"/>
        <v>193</v>
      </c>
      <c r="F3" s="6">
        <f t="shared" si="1"/>
        <v>45199</v>
      </c>
      <c r="G3">
        <f t="shared" si="2"/>
        <v>23</v>
      </c>
      <c r="H3">
        <f t="shared" si="3"/>
        <v>5</v>
      </c>
      <c r="I3">
        <f t="shared" si="4"/>
        <v>9</v>
      </c>
      <c r="J3">
        <f t="shared" si="5"/>
        <v>4</v>
      </c>
      <c r="K3">
        <f t="shared" si="6"/>
        <v>18</v>
      </c>
      <c r="L3">
        <f t="shared" si="7"/>
        <v>9</v>
      </c>
      <c r="M3" t="str">
        <f t="shared" si="8"/>
        <v>Gold customer</v>
      </c>
    </row>
    <row r="4" spans="1:13" x14ac:dyDescent="0.35">
      <c r="A4" s="4" t="s">
        <v>47</v>
      </c>
      <c r="B4" s="6">
        <v>45181</v>
      </c>
      <c r="C4" s="2">
        <v>1</v>
      </c>
      <c r="D4" s="7">
        <v>1940</v>
      </c>
      <c r="E4">
        <f t="shared" ca="1" si="0"/>
        <v>188</v>
      </c>
      <c r="F4" s="6">
        <f t="shared" si="1"/>
        <v>45199</v>
      </c>
      <c r="G4">
        <f t="shared" si="2"/>
        <v>18</v>
      </c>
      <c r="H4">
        <f t="shared" si="3"/>
        <v>10</v>
      </c>
      <c r="I4">
        <f t="shared" si="4"/>
        <v>0</v>
      </c>
      <c r="J4">
        <f t="shared" si="5"/>
        <v>5</v>
      </c>
      <c r="K4">
        <f t="shared" si="6"/>
        <v>15</v>
      </c>
      <c r="L4">
        <f t="shared" si="7"/>
        <v>9</v>
      </c>
      <c r="M4" t="str">
        <f t="shared" si="8"/>
        <v>Gold customer</v>
      </c>
    </row>
    <row r="5" spans="1:13" x14ac:dyDescent="0.35">
      <c r="A5" s="4" t="s">
        <v>30</v>
      </c>
      <c r="B5" s="6">
        <v>45199</v>
      </c>
      <c r="C5" s="2">
        <v>1</v>
      </c>
      <c r="D5" s="7">
        <v>1150</v>
      </c>
      <c r="E5">
        <f t="shared" ca="1" si="0"/>
        <v>170</v>
      </c>
      <c r="F5" s="6">
        <f t="shared" si="1"/>
        <v>45199</v>
      </c>
      <c r="G5">
        <f t="shared" si="2"/>
        <v>0</v>
      </c>
      <c r="H5">
        <f t="shared" si="3"/>
        <v>9</v>
      </c>
      <c r="I5">
        <f t="shared" si="4"/>
        <v>0</v>
      </c>
      <c r="J5">
        <f t="shared" si="5"/>
        <v>10</v>
      </c>
      <c r="K5">
        <f t="shared" si="6"/>
        <v>19</v>
      </c>
      <c r="L5">
        <f t="shared" si="7"/>
        <v>9</v>
      </c>
      <c r="M5" t="str">
        <f t="shared" si="8"/>
        <v>Gold customer</v>
      </c>
    </row>
    <row r="6" spans="1:13" x14ac:dyDescent="0.35">
      <c r="A6" s="4" t="s">
        <v>7</v>
      </c>
      <c r="B6" s="6">
        <v>45167</v>
      </c>
      <c r="C6" s="2">
        <v>1</v>
      </c>
      <c r="D6" s="7">
        <v>1440</v>
      </c>
      <c r="E6">
        <f t="shared" ca="1" si="0"/>
        <v>202</v>
      </c>
      <c r="F6" s="6">
        <f t="shared" si="1"/>
        <v>45199</v>
      </c>
      <c r="G6">
        <f t="shared" si="2"/>
        <v>32</v>
      </c>
      <c r="H6">
        <f t="shared" si="3"/>
        <v>9</v>
      </c>
      <c r="I6">
        <f t="shared" si="4"/>
        <v>0</v>
      </c>
      <c r="J6">
        <f t="shared" si="5"/>
        <v>3.0000000000000004</v>
      </c>
      <c r="K6">
        <f t="shared" si="6"/>
        <v>12</v>
      </c>
      <c r="L6">
        <f t="shared" si="7"/>
        <v>7</v>
      </c>
      <c r="M6" t="str">
        <f t="shared" si="8"/>
        <v>Gold customer</v>
      </c>
    </row>
    <row r="7" spans="1:13" x14ac:dyDescent="0.35">
      <c r="A7" s="4" t="s">
        <v>16</v>
      </c>
      <c r="B7" s="6">
        <v>45176</v>
      </c>
      <c r="C7" s="2">
        <v>1</v>
      </c>
      <c r="D7" s="7">
        <v>915</v>
      </c>
      <c r="E7">
        <f t="shared" ca="1" si="0"/>
        <v>193</v>
      </c>
      <c r="F7" s="6">
        <f t="shared" si="1"/>
        <v>45199</v>
      </c>
      <c r="G7">
        <f t="shared" si="2"/>
        <v>23</v>
      </c>
      <c r="H7">
        <f t="shared" si="3"/>
        <v>8</v>
      </c>
      <c r="I7">
        <f t="shared" si="4"/>
        <v>0</v>
      </c>
      <c r="J7">
        <f t="shared" si="5"/>
        <v>4</v>
      </c>
      <c r="K7">
        <f t="shared" si="6"/>
        <v>12</v>
      </c>
      <c r="L7">
        <f t="shared" si="7"/>
        <v>7</v>
      </c>
      <c r="M7" t="str">
        <f t="shared" si="8"/>
        <v>Gold customer</v>
      </c>
    </row>
    <row r="8" spans="1:13" x14ac:dyDescent="0.35">
      <c r="A8" s="4" t="s">
        <v>3</v>
      </c>
      <c r="B8" s="6">
        <v>45180</v>
      </c>
      <c r="C8" s="2">
        <v>1</v>
      </c>
      <c r="D8" s="7">
        <v>850</v>
      </c>
      <c r="E8">
        <f t="shared" ca="1" si="0"/>
        <v>189</v>
      </c>
      <c r="F8" s="6">
        <f t="shared" si="1"/>
        <v>45199</v>
      </c>
      <c r="G8">
        <f t="shared" si="2"/>
        <v>19</v>
      </c>
      <c r="H8">
        <f t="shared" si="3"/>
        <v>7</v>
      </c>
      <c r="I8">
        <f t="shared" si="4"/>
        <v>0</v>
      </c>
      <c r="J8">
        <f t="shared" si="5"/>
        <v>5</v>
      </c>
      <c r="K8">
        <f t="shared" si="6"/>
        <v>12</v>
      </c>
      <c r="L8">
        <f t="shared" si="7"/>
        <v>7</v>
      </c>
      <c r="M8" t="str">
        <f t="shared" si="8"/>
        <v>Gold customer</v>
      </c>
    </row>
    <row r="9" spans="1:13" x14ac:dyDescent="0.35">
      <c r="A9" s="4" t="s">
        <v>6</v>
      </c>
      <c r="B9" s="6">
        <v>45187</v>
      </c>
      <c r="C9" s="2">
        <v>1</v>
      </c>
      <c r="D9" s="7">
        <v>830</v>
      </c>
      <c r="E9">
        <f t="shared" ca="1" si="0"/>
        <v>182</v>
      </c>
      <c r="F9" s="6">
        <f t="shared" si="1"/>
        <v>45199</v>
      </c>
      <c r="G9">
        <f t="shared" si="2"/>
        <v>12</v>
      </c>
      <c r="H9">
        <f t="shared" si="3"/>
        <v>7</v>
      </c>
      <c r="I9">
        <f t="shared" si="4"/>
        <v>0</v>
      </c>
      <c r="J9">
        <f t="shared" si="5"/>
        <v>6</v>
      </c>
      <c r="K9">
        <f t="shared" si="6"/>
        <v>13</v>
      </c>
      <c r="L9">
        <f t="shared" si="7"/>
        <v>8</v>
      </c>
      <c r="M9" t="str">
        <f t="shared" si="8"/>
        <v>Gold customer</v>
      </c>
    </row>
    <row r="10" spans="1:13" x14ac:dyDescent="0.35">
      <c r="A10" s="4" t="s">
        <v>26</v>
      </c>
      <c r="B10" s="6">
        <v>45194</v>
      </c>
      <c r="C10" s="2">
        <v>1</v>
      </c>
      <c r="D10" s="7">
        <v>500</v>
      </c>
      <c r="E10">
        <f t="shared" ca="1" si="0"/>
        <v>175</v>
      </c>
      <c r="F10" s="6">
        <f t="shared" si="1"/>
        <v>45199</v>
      </c>
      <c r="G10">
        <f t="shared" si="2"/>
        <v>5</v>
      </c>
      <c r="H10">
        <f t="shared" si="3"/>
        <v>5</v>
      </c>
      <c r="I10">
        <f t="shared" si="4"/>
        <v>0</v>
      </c>
      <c r="J10">
        <f t="shared" si="5"/>
        <v>7</v>
      </c>
      <c r="K10">
        <f t="shared" si="6"/>
        <v>12</v>
      </c>
      <c r="L10">
        <f t="shared" si="7"/>
        <v>7</v>
      </c>
      <c r="M10" t="str">
        <f t="shared" si="8"/>
        <v>Gold customer</v>
      </c>
    </row>
    <row r="11" spans="1:13" x14ac:dyDescent="0.35">
      <c r="A11" s="4" t="s">
        <v>29</v>
      </c>
      <c r="B11" s="6">
        <v>45199</v>
      </c>
      <c r="C11" s="2">
        <v>1</v>
      </c>
      <c r="D11" s="7">
        <v>700</v>
      </c>
      <c r="E11">
        <f t="shared" ca="1" si="0"/>
        <v>170</v>
      </c>
      <c r="F11" s="6">
        <f t="shared" si="1"/>
        <v>45199</v>
      </c>
      <c r="G11">
        <f t="shared" si="2"/>
        <v>0</v>
      </c>
      <c r="H11">
        <f t="shared" si="3"/>
        <v>6</v>
      </c>
      <c r="I11">
        <f t="shared" si="4"/>
        <v>0</v>
      </c>
      <c r="J11">
        <f t="shared" si="5"/>
        <v>10</v>
      </c>
      <c r="K11">
        <f t="shared" si="6"/>
        <v>16</v>
      </c>
      <c r="L11">
        <f t="shared" si="7"/>
        <v>9</v>
      </c>
      <c r="M11" t="str">
        <f t="shared" si="8"/>
        <v>Gold customer</v>
      </c>
    </row>
    <row r="12" spans="1:13" x14ac:dyDescent="0.35">
      <c r="A12" s="4" t="s">
        <v>38</v>
      </c>
      <c r="B12" s="6">
        <v>45156</v>
      </c>
      <c r="C12" s="2">
        <v>1</v>
      </c>
      <c r="D12" s="7">
        <v>1180</v>
      </c>
      <c r="E12">
        <f t="shared" ca="1" si="0"/>
        <v>213</v>
      </c>
      <c r="F12" s="6">
        <f t="shared" si="1"/>
        <v>45199</v>
      </c>
      <c r="G12">
        <f t="shared" si="2"/>
        <v>43</v>
      </c>
      <c r="H12">
        <f t="shared" si="3"/>
        <v>9</v>
      </c>
      <c r="I12">
        <f t="shared" si="4"/>
        <v>0</v>
      </c>
      <c r="J12">
        <f t="shared" si="5"/>
        <v>0.99999999999999978</v>
      </c>
      <c r="K12">
        <f t="shared" si="6"/>
        <v>10</v>
      </c>
      <c r="L12">
        <f t="shared" si="7"/>
        <v>5</v>
      </c>
      <c r="M12" t="str">
        <f t="shared" si="8"/>
        <v>Silver customer</v>
      </c>
    </row>
    <row r="13" spans="1:13" x14ac:dyDescent="0.35">
      <c r="A13" s="4" t="s">
        <v>9</v>
      </c>
      <c r="B13" s="6">
        <v>45159</v>
      </c>
      <c r="C13" s="2">
        <v>1</v>
      </c>
      <c r="D13" s="7">
        <v>870</v>
      </c>
      <c r="E13">
        <f t="shared" ca="1" si="0"/>
        <v>210</v>
      </c>
      <c r="F13" s="6">
        <f t="shared" si="1"/>
        <v>45199</v>
      </c>
      <c r="G13">
        <f t="shared" si="2"/>
        <v>40</v>
      </c>
      <c r="H13">
        <f t="shared" si="3"/>
        <v>8</v>
      </c>
      <c r="I13">
        <f t="shared" si="4"/>
        <v>0</v>
      </c>
      <c r="J13">
        <f t="shared" si="5"/>
        <v>1.9999999999999996</v>
      </c>
      <c r="K13">
        <f t="shared" si="6"/>
        <v>10</v>
      </c>
      <c r="L13">
        <f t="shared" si="7"/>
        <v>5</v>
      </c>
      <c r="M13" t="str">
        <f t="shared" si="8"/>
        <v>Silver customer</v>
      </c>
    </row>
    <row r="14" spans="1:13" x14ac:dyDescent="0.35">
      <c r="A14" s="4" t="s">
        <v>13</v>
      </c>
      <c r="B14" s="6">
        <v>45154</v>
      </c>
      <c r="C14" s="2">
        <v>1</v>
      </c>
      <c r="D14" s="7">
        <v>1150</v>
      </c>
      <c r="E14">
        <f t="shared" ca="1" si="0"/>
        <v>215</v>
      </c>
      <c r="F14" s="6">
        <f t="shared" si="1"/>
        <v>45199</v>
      </c>
      <c r="G14">
        <f t="shared" si="2"/>
        <v>45</v>
      </c>
      <c r="H14">
        <f t="shared" si="3"/>
        <v>9</v>
      </c>
      <c r="I14">
        <f t="shared" si="4"/>
        <v>0</v>
      </c>
      <c r="J14">
        <f t="shared" si="5"/>
        <v>0</v>
      </c>
      <c r="K14">
        <f t="shared" si="6"/>
        <v>9</v>
      </c>
      <c r="L14">
        <f t="shared" si="7"/>
        <v>3</v>
      </c>
      <c r="M14" t="str">
        <f t="shared" si="8"/>
        <v>Bronze customer</v>
      </c>
    </row>
    <row r="15" spans="1:13" x14ac:dyDescent="0.35">
      <c r="A15" s="4" t="s">
        <v>44</v>
      </c>
      <c r="B15" s="6">
        <v>45159</v>
      </c>
      <c r="C15" s="2">
        <v>1</v>
      </c>
      <c r="D15" s="7">
        <v>600</v>
      </c>
      <c r="E15">
        <f t="shared" ca="1" si="0"/>
        <v>210</v>
      </c>
      <c r="F15" s="6">
        <f t="shared" si="1"/>
        <v>45199</v>
      </c>
      <c r="G15">
        <f t="shared" si="2"/>
        <v>40</v>
      </c>
      <c r="H15">
        <f t="shared" si="3"/>
        <v>6</v>
      </c>
      <c r="I15">
        <f t="shared" si="4"/>
        <v>0</v>
      </c>
      <c r="J15">
        <f t="shared" si="5"/>
        <v>1.9999999999999996</v>
      </c>
      <c r="K15">
        <f t="shared" si="6"/>
        <v>8</v>
      </c>
      <c r="L15">
        <f t="shared" si="7"/>
        <v>0</v>
      </c>
      <c r="M15" t="str">
        <f t="shared" si="8"/>
        <v>At Risk</v>
      </c>
    </row>
    <row r="16" spans="1:13" x14ac:dyDescent="0.35">
      <c r="A16" s="4" t="s">
        <v>10</v>
      </c>
      <c r="B16" s="6">
        <v>45199</v>
      </c>
      <c r="C16" s="2">
        <v>1</v>
      </c>
      <c r="D16" s="7">
        <v>100</v>
      </c>
      <c r="E16">
        <f t="shared" ca="1" si="0"/>
        <v>170</v>
      </c>
      <c r="F16" s="6">
        <f t="shared" si="1"/>
        <v>45199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10</v>
      </c>
      <c r="K16">
        <f t="shared" si="6"/>
        <v>11</v>
      </c>
      <c r="L16">
        <f t="shared" si="7"/>
        <v>6</v>
      </c>
      <c r="M16" t="str">
        <f t="shared" si="8"/>
        <v>Silver customer</v>
      </c>
    </row>
    <row r="17" spans="1:13" x14ac:dyDescent="0.35">
      <c r="A17" s="4" t="s">
        <v>2</v>
      </c>
      <c r="B17" s="6">
        <v>45199</v>
      </c>
      <c r="C17" s="2">
        <v>1</v>
      </c>
      <c r="D17" s="7">
        <v>100</v>
      </c>
      <c r="E17">
        <f t="shared" ca="1" si="0"/>
        <v>170</v>
      </c>
      <c r="F17" s="6">
        <f t="shared" si="1"/>
        <v>45199</v>
      </c>
      <c r="G17">
        <f t="shared" si="2"/>
        <v>0</v>
      </c>
      <c r="H17">
        <f t="shared" si="3"/>
        <v>1</v>
      </c>
      <c r="I17">
        <f t="shared" si="4"/>
        <v>0</v>
      </c>
      <c r="J17">
        <f t="shared" si="5"/>
        <v>10</v>
      </c>
      <c r="K17">
        <f t="shared" si="6"/>
        <v>11</v>
      </c>
      <c r="L17">
        <f t="shared" si="7"/>
        <v>6</v>
      </c>
      <c r="M17" t="str">
        <f t="shared" si="8"/>
        <v>Silver customer</v>
      </c>
    </row>
    <row r="18" spans="1:13" x14ac:dyDescent="0.35">
      <c r="A18" s="4" t="s">
        <v>23</v>
      </c>
      <c r="B18" s="6">
        <v>45171</v>
      </c>
      <c r="C18" s="2">
        <v>1</v>
      </c>
      <c r="D18" s="7">
        <v>650</v>
      </c>
      <c r="E18">
        <f t="shared" ca="1" si="0"/>
        <v>198</v>
      </c>
      <c r="F18" s="6">
        <f t="shared" si="1"/>
        <v>45198</v>
      </c>
      <c r="G18">
        <f t="shared" si="2"/>
        <v>27</v>
      </c>
      <c r="H18">
        <f t="shared" si="3"/>
        <v>6</v>
      </c>
      <c r="I18">
        <f t="shared" si="4"/>
        <v>0</v>
      </c>
      <c r="J18">
        <f t="shared" si="5"/>
        <v>4</v>
      </c>
      <c r="K18">
        <f t="shared" si="6"/>
        <v>10</v>
      </c>
      <c r="L18">
        <f t="shared" si="7"/>
        <v>5</v>
      </c>
      <c r="M18" t="str">
        <f t="shared" si="8"/>
        <v>Silver customer</v>
      </c>
    </row>
    <row r="19" spans="1:13" x14ac:dyDescent="0.35">
      <c r="A19" s="4" t="s">
        <v>31</v>
      </c>
      <c r="B19" s="6">
        <v>45198</v>
      </c>
      <c r="C19" s="2">
        <v>1</v>
      </c>
      <c r="D19" s="7">
        <v>100</v>
      </c>
      <c r="E19">
        <f t="shared" ca="1" si="0"/>
        <v>171</v>
      </c>
      <c r="F19" s="6">
        <f t="shared" si="1"/>
        <v>45198</v>
      </c>
      <c r="G19">
        <f t="shared" si="2"/>
        <v>0</v>
      </c>
      <c r="H19">
        <f t="shared" si="3"/>
        <v>1</v>
      </c>
      <c r="I19">
        <f t="shared" si="4"/>
        <v>0</v>
      </c>
      <c r="J19">
        <f t="shared" si="5"/>
        <v>10</v>
      </c>
      <c r="K19">
        <f t="shared" si="6"/>
        <v>11</v>
      </c>
      <c r="L19">
        <f t="shared" si="7"/>
        <v>6</v>
      </c>
      <c r="M19" t="str">
        <f t="shared" si="8"/>
        <v>Silver customer</v>
      </c>
    </row>
    <row r="20" spans="1:13" x14ac:dyDescent="0.35">
      <c r="A20" s="4" t="s">
        <v>20</v>
      </c>
      <c r="B20" s="6">
        <v>45184</v>
      </c>
      <c r="C20" s="2">
        <v>1</v>
      </c>
      <c r="D20" s="7">
        <v>100</v>
      </c>
      <c r="E20">
        <f t="shared" ca="1" si="0"/>
        <v>185</v>
      </c>
      <c r="F20" s="6">
        <f t="shared" si="1"/>
        <v>45191</v>
      </c>
      <c r="G20">
        <f t="shared" si="2"/>
        <v>7</v>
      </c>
      <c r="H20">
        <f t="shared" si="3"/>
        <v>1</v>
      </c>
      <c r="I20">
        <f t="shared" si="4"/>
        <v>0</v>
      </c>
      <c r="J20">
        <f t="shared" si="5"/>
        <v>7</v>
      </c>
      <c r="K20">
        <f t="shared" si="6"/>
        <v>8</v>
      </c>
      <c r="L20">
        <f t="shared" si="7"/>
        <v>0</v>
      </c>
      <c r="M20" t="str">
        <f t="shared" si="8"/>
        <v>At Risk</v>
      </c>
    </row>
    <row r="21" spans="1:13" x14ac:dyDescent="0.35">
      <c r="A21" s="4" t="s">
        <v>51</v>
      </c>
      <c r="B21" s="6">
        <v>45184</v>
      </c>
      <c r="C21" s="2">
        <v>1</v>
      </c>
      <c r="D21" s="7">
        <v>90</v>
      </c>
      <c r="E21">
        <f t="shared" ca="1" si="0"/>
        <v>185</v>
      </c>
      <c r="F21" s="6">
        <f t="shared" si="1"/>
        <v>45191</v>
      </c>
      <c r="G21">
        <f t="shared" si="2"/>
        <v>7</v>
      </c>
      <c r="H21">
        <f t="shared" si="3"/>
        <v>1</v>
      </c>
      <c r="I21">
        <f t="shared" si="4"/>
        <v>0</v>
      </c>
      <c r="J21">
        <f t="shared" si="5"/>
        <v>7</v>
      </c>
      <c r="K21">
        <f t="shared" si="6"/>
        <v>8</v>
      </c>
      <c r="L21">
        <f t="shared" si="7"/>
        <v>0</v>
      </c>
      <c r="M21" t="str">
        <f t="shared" si="8"/>
        <v>At Risk</v>
      </c>
    </row>
    <row r="22" spans="1:13" x14ac:dyDescent="0.35">
      <c r="A22" s="4" t="s">
        <v>21</v>
      </c>
      <c r="B22" s="6">
        <v>45174</v>
      </c>
      <c r="C22" s="2">
        <v>1</v>
      </c>
      <c r="D22" s="7">
        <v>200</v>
      </c>
      <c r="E22">
        <f t="shared" ca="1" si="0"/>
        <v>195</v>
      </c>
      <c r="F22" s="6">
        <f t="shared" si="1"/>
        <v>45191</v>
      </c>
      <c r="G22">
        <f t="shared" si="2"/>
        <v>17</v>
      </c>
      <c r="H22">
        <f t="shared" si="3"/>
        <v>4</v>
      </c>
      <c r="I22">
        <f t="shared" si="4"/>
        <v>0</v>
      </c>
      <c r="J22">
        <f t="shared" si="5"/>
        <v>5</v>
      </c>
      <c r="K22">
        <f t="shared" si="6"/>
        <v>9</v>
      </c>
      <c r="L22">
        <f t="shared" si="7"/>
        <v>3</v>
      </c>
      <c r="M22" t="str">
        <f t="shared" si="8"/>
        <v>Bronze customer</v>
      </c>
    </row>
    <row r="23" spans="1:13" x14ac:dyDescent="0.35">
      <c r="A23" s="4" t="s">
        <v>22</v>
      </c>
      <c r="B23" s="6">
        <v>45191</v>
      </c>
      <c r="C23" s="2">
        <v>1</v>
      </c>
      <c r="D23" s="7">
        <v>100</v>
      </c>
      <c r="E23">
        <f t="shared" ca="1" si="0"/>
        <v>178</v>
      </c>
      <c r="F23" s="6">
        <f t="shared" si="1"/>
        <v>45191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10</v>
      </c>
      <c r="K23">
        <f t="shared" si="6"/>
        <v>11</v>
      </c>
      <c r="L23">
        <f t="shared" si="7"/>
        <v>6</v>
      </c>
      <c r="M23" t="str">
        <f t="shared" si="8"/>
        <v>Silver customer</v>
      </c>
    </row>
    <row r="24" spans="1:13" x14ac:dyDescent="0.35">
      <c r="A24" s="4" t="s">
        <v>42</v>
      </c>
      <c r="B24" s="6">
        <v>45155</v>
      </c>
      <c r="C24" s="2">
        <v>1</v>
      </c>
      <c r="D24" s="7">
        <v>550</v>
      </c>
      <c r="E24">
        <f t="shared" ca="1" si="0"/>
        <v>214</v>
      </c>
      <c r="F24" s="6">
        <f t="shared" si="1"/>
        <v>45183</v>
      </c>
      <c r="G24">
        <f t="shared" si="2"/>
        <v>28</v>
      </c>
      <c r="H24">
        <f t="shared" si="3"/>
        <v>5</v>
      </c>
      <c r="I24">
        <f t="shared" si="4"/>
        <v>0</v>
      </c>
      <c r="J24">
        <f t="shared" si="5"/>
        <v>3.0000000000000004</v>
      </c>
      <c r="K24">
        <f t="shared" si="6"/>
        <v>8</v>
      </c>
      <c r="L24">
        <f t="shared" si="7"/>
        <v>0</v>
      </c>
      <c r="M24" t="str">
        <f t="shared" si="8"/>
        <v>At Risk</v>
      </c>
    </row>
    <row r="25" spans="1:13" x14ac:dyDescent="0.35">
      <c r="A25" s="4" t="s">
        <v>40</v>
      </c>
      <c r="B25" s="6">
        <v>45155</v>
      </c>
      <c r="C25" s="2">
        <v>1</v>
      </c>
      <c r="D25" s="7">
        <v>550</v>
      </c>
      <c r="E25">
        <f t="shared" ca="1" si="0"/>
        <v>214</v>
      </c>
      <c r="F25" s="6">
        <f t="shared" si="1"/>
        <v>45183</v>
      </c>
      <c r="G25">
        <f t="shared" si="2"/>
        <v>28</v>
      </c>
      <c r="H25">
        <f t="shared" si="3"/>
        <v>5</v>
      </c>
      <c r="I25">
        <f t="shared" si="4"/>
        <v>0</v>
      </c>
      <c r="J25">
        <f t="shared" si="5"/>
        <v>3.0000000000000004</v>
      </c>
      <c r="K25">
        <f t="shared" si="6"/>
        <v>8</v>
      </c>
      <c r="L25">
        <f t="shared" si="7"/>
        <v>0</v>
      </c>
      <c r="M25" t="str">
        <f t="shared" si="8"/>
        <v>At Risk</v>
      </c>
    </row>
    <row r="26" spans="1:13" x14ac:dyDescent="0.35">
      <c r="A26" s="4" t="s">
        <v>49</v>
      </c>
      <c r="B26" s="6">
        <v>45140</v>
      </c>
      <c r="C26" s="2">
        <v>1</v>
      </c>
      <c r="D26" s="7">
        <v>980</v>
      </c>
      <c r="E26">
        <f t="shared" ca="1" si="0"/>
        <v>229</v>
      </c>
      <c r="F26" s="6">
        <f t="shared" si="1"/>
        <v>45183</v>
      </c>
      <c r="G26">
        <f t="shared" si="2"/>
        <v>43</v>
      </c>
      <c r="H26">
        <f t="shared" si="3"/>
        <v>8</v>
      </c>
      <c r="I26">
        <f t="shared" si="4"/>
        <v>0</v>
      </c>
      <c r="J26">
        <f t="shared" si="5"/>
        <v>0.99999999999999978</v>
      </c>
      <c r="K26">
        <f t="shared" si="6"/>
        <v>9</v>
      </c>
      <c r="L26">
        <f t="shared" si="7"/>
        <v>3</v>
      </c>
      <c r="M26" t="str">
        <f t="shared" si="8"/>
        <v>Bronze customer</v>
      </c>
    </row>
    <row r="27" spans="1:13" x14ac:dyDescent="0.35">
      <c r="A27" s="4" t="s">
        <v>36</v>
      </c>
      <c r="B27" s="6">
        <v>45146</v>
      </c>
      <c r="C27" s="2">
        <v>1</v>
      </c>
      <c r="D27" s="7">
        <v>725</v>
      </c>
      <c r="E27">
        <f t="shared" ca="1" si="0"/>
        <v>223</v>
      </c>
      <c r="F27" s="6">
        <f t="shared" si="1"/>
        <v>45183</v>
      </c>
      <c r="G27">
        <f t="shared" si="2"/>
        <v>37</v>
      </c>
      <c r="H27">
        <f t="shared" si="3"/>
        <v>7</v>
      </c>
      <c r="I27">
        <f t="shared" si="4"/>
        <v>0</v>
      </c>
      <c r="J27">
        <f t="shared" si="5"/>
        <v>1.9999999999999996</v>
      </c>
      <c r="K27">
        <f t="shared" si="6"/>
        <v>9</v>
      </c>
      <c r="L27">
        <f t="shared" si="7"/>
        <v>3</v>
      </c>
      <c r="M27" t="str">
        <f t="shared" si="8"/>
        <v>Bronze customer</v>
      </c>
    </row>
    <row r="28" spans="1:13" x14ac:dyDescent="0.35">
      <c r="A28" s="4" t="s">
        <v>25</v>
      </c>
      <c r="B28" s="6">
        <v>45183</v>
      </c>
      <c r="C28" s="2">
        <v>1</v>
      </c>
      <c r="D28" s="7">
        <v>100</v>
      </c>
      <c r="E28">
        <f t="shared" ca="1" si="0"/>
        <v>186</v>
      </c>
      <c r="F28" s="6">
        <f t="shared" si="1"/>
        <v>45183</v>
      </c>
      <c r="G28">
        <f t="shared" si="2"/>
        <v>0</v>
      </c>
      <c r="H28">
        <f t="shared" si="3"/>
        <v>1</v>
      </c>
      <c r="I28">
        <f t="shared" si="4"/>
        <v>0</v>
      </c>
      <c r="J28">
        <f t="shared" si="5"/>
        <v>10</v>
      </c>
      <c r="K28">
        <f t="shared" si="6"/>
        <v>11</v>
      </c>
      <c r="L28">
        <f t="shared" si="7"/>
        <v>6</v>
      </c>
      <c r="M28" t="str">
        <f t="shared" si="8"/>
        <v>Silver customer</v>
      </c>
    </row>
    <row r="29" spans="1:13" x14ac:dyDescent="0.35">
      <c r="A29" s="4" t="s">
        <v>45</v>
      </c>
      <c r="B29" s="6">
        <v>45142</v>
      </c>
      <c r="C29" s="2">
        <v>1</v>
      </c>
      <c r="D29" s="7">
        <v>950</v>
      </c>
      <c r="E29">
        <f t="shared" ca="1" si="0"/>
        <v>227</v>
      </c>
      <c r="F29" s="6">
        <f t="shared" si="1"/>
        <v>45182</v>
      </c>
      <c r="G29">
        <f t="shared" si="2"/>
        <v>40</v>
      </c>
      <c r="H29">
        <f t="shared" si="3"/>
        <v>8</v>
      </c>
      <c r="I29">
        <f t="shared" si="4"/>
        <v>0</v>
      </c>
      <c r="J29">
        <f t="shared" si="5"/>
        <v>1.9999999999999996</v>
      </c>
      <c r="K29">
        <f t="shared" si="6"/>
        <v>10</v>
      </c>
      <c r="L29">
        <f t="shared" si="7"/>
        <v>5</v>
      </c>
      <c r="M29" t="str">
        <f t="shared" si="8"/>
        <v>Silver customer</v>
      </c>
    </row>
    <row r="30" spans="1:13" x14ac:dyDescent="0.35">
      <c r="A30" s="4" t="s">
        <v>15</v>
      </c>
      <c r="B30" s="6">
        <v>45148</v>
      </c>
      <c r="C30" s="2">
        <v>1</v>
      </c>
      <c r="D30" s="7">
        <v>760</v>
      </c>
      <c r="E30">
        <f t="shared" ca="1" si="0"/>
        <v>221</v>
      </c>
      <c r="F30" s="6">
        <f t="shared" si="1"/>
        <v>45182</v>
      </c>
      <c r="G30">
        <f t="shared" si="2"/>
        <v>34</v>
      </c>
      <c r="H30">
        <f t="shared" si="3"/>
        <v>7</v>
      </c>
      <c r="I30">
        <f t="shared" si="4"/>
        <v>0</v>
      </c>
      <c r="J30">
        <f t="shared" si="5"/>
        <v>1.9999999999999996</v>
      </c>
      <c r="K30">
        <f t="shared" si="6"/>
        <v>9</v>
      </c>
      <c r="L30">
        <f t="shared" si="7"/>
        <v>3</v>
      </c>
      <c r="M30" t="str">
        <f t="shared" si="8"/>
        <v>Bronze customer</v>
      </c>
    </row>
    <row r="31" spans="1:13" x14ac:dyDescent="0.35">
      <c r="A31" s="4" t="s">
        <v>24</v>
      </c>
      <c r="B31" s="6">
        <v>45173</v>
      </c>
      <c r="C31" s="2">
        <v>1</v>
      </c>
      <c r="D31" s="7">
        <v>150</v>
      </c>
      <c r="E31">
        <f t="shared" ca="1" si="0"/>
        <v>196</v>
      </c>
      <c r="F31" s="6">
        <f t="shared" si="1"/>
        <v>45182</v>
      </c>
      <c r="G31">
        <f t="shared" si="2"/>
        <v>9</v>
      </c>
      <c r="H31">
        <f t="shared" si="3"/>
        <v>4</v>
      </c>
      <c r="I31">
        <f t="shared" si="4"/>
        <v>0</v>
      </c>
      <c r="J31">
        <f t="shared" si="5"/>
        <v>6</v>
      </c>
      <c r="K31">
        <f t="shared" si="6"/>
        <v>10</v>
      </c>
      <c r="L31">
        <f t="shared" si="7"/>
        <v>5</v>
      </c>
      <c r="M31" t="str">
        <f t="shared" si="8"/>
        <v>Silver customer</v>
      </c>
    </row>
    <row r="32" spans="1:13" x14ac:dyDescent="0.35">
      <c r="A32" s="4" t="s">
        <v>27</v>
      </c>
      <c r="B32" s="6">
        <v>45155</v>
      </c>
      <c r="C32" s="2">
        <v>1</v>
      </c>
      <c r="D32" s="7">
        <v>200</v>
      </c>
      <c r="E32">
        <f t="shared" ca="1" si="0"/>
        <v>214</v>
      </c>
      <c r="F32" s="6">
        <f t="shared" si="1"/>
        <v>45182</v>
      </c>
      <c r="G32">
        <f t="shared" si="2"/>
        <v>27</v>
      </c>
      <c r="H32">
        <f t="shared" si="3"/>
        <v>4</v>
      </c>
      <c r="I32">
        <f t="shared" si="4"/>
        <v>0</v>
      </c>
      <c r="J32">
        <f t="shared" si="5"/>
        <v>4</v>
      </c>
      <c r="K32">
        <f t="shared" si="6"/>
        <v>8</v>
      </c>
      <c r="L32">
        <f t="shared" si="7"/>
        <v>0</v>
      </c>
      <c r="M32" t="str">
        <f t="shared" si="8"/>
        <v>At Risk</v>
      </c>
    </row>
    <row r="33" spans="1:13" x14ac:dyDescent="0.35">
      <c r="A33" s="4" t="s">
        <v>19</v>
      </c>
      <c r="B33" s="6">
        <v>45180</v>
      </c>
      <c r="C33" s="2">
        <v>1</v>
      </c>
      <c r="D33" s="7">
        <v>80</v>
      </c>
      <c r="E33">
        <f t="shared" ca="1" si="0"/>
        <v>189</v>
      </c>
      <c r="F33" s="6">
        <f t="shared" si="1"/>
        <v>45182</v>
      </c>
      <c r="G33">
        <f t="shared" si="2"/>
        <v>2</v>
      </c>
      <c r="H33">
        <f t="shared" si="3"/>
        <v>0</v>
      </c>
      <c r="I33">
        <f t="shared" si="4"/>
        <v>0</v>
      </c>
      <c r="J33">
        <f t="shared" si="5"/>
        <v>8</v>
      </c>
      <c r="K33">
        <f t="shared" si="6"/>
        <v>8</v>
      </c>
      <c r="L33">
        <f t="shared" si="7"/>
        <v>0</v>
      </c>
      <c r="M33" t="str">
        <f t="shared" si="8"/>
        <v>At Risk</v>
      </c>
    </row>
    <row r="34" spans="1:13" x14ac:dyDescent="0.35">
      <c r="A34" s="4" t="s">
        <v>11</v>
      </c>
      <c r="B34" s="6">
        <v>45180</v>
      </c>
      <c r="C34" s="2">
        <v>1</v>
      </c>
      <c r="D34" s="7">
        <v>80</v>
      </c>
      <c r="E34">
        <f t="shared" ref="E34:E51" ca="1" si="9">DATEDIF(B34, TODAY(), "d")</f>
        <v>189</v>
      </c>
      <c r="F34" s="6">
        <f t="shared" ref="F34:F51" si="10">MAX(B34:B83)</f>
        <v>45182</v>
      </c>
      <c r="G34">
        <f t="shared" ref="G34:G51" si="11">DATEDIF(B34, F34, "D")</f>
        <v>2</v>
      </c>
      <c r="H34">
        <f t="shared" ref="H34:H51" si="12">_xlfn.PERCENTRANK.INC($D$2:$D$51, D34, 1)*10</f>
        <v>0</v>
      </c>
      <c r="I34">
        <f t="shared" ref="I34:I51" si="13">_xlfn.PERCENTRANK.INC($C$2:$C$51, C34, 1)*10</f>
        <v>0</v>
      </c>
      <c r="J34">
        <f t="shared" ref="J34:J51" si="14">(1-_xlfn.PERCENTRANK.INC($G$2:$G$50,G34, 1))*10</f>
        <v>8</v>
      </c>
      <c r="K34">
        <f t="shared" ref="K34:K51" si="15">SUM(H34:J34)</f>
        <v>8</v>
      </c>
      <c r="L34">
        <f t="shared" ref="L34:L51" si="16">_xlfn.PERCENTRANK.INC($K$2:$K$51,K34, 1)*10</f>
        <v>0</v>
      </c>
      <c r="M34" t="str">
        <f t="shared" ref="M34:M51" si="17">VLOOKUP(L34, $L$53:$M$64, 2, FALSE)</f>
        <v>At Risk</v>
      </c>
    </row>
    <row r="35" spans="1:13" x14ac:dyDescent="0.35">
      <c r="A35" s="4" t="s">
        <v>5</v>
      </c>
      <c r="B35" s="6">
        <v>45147</v>
      </c>
      <c r="C35" s="2">
        <v>1</v>
      </c>
      <c r="D35" s="7">
        <v>650</v>
      </c>
      <c r="E35">
        <f t="shared" ca="1" si="9"/>
        <v>222</v>
      </c>
      <c r="F35" s="6">
        <f t="shared" si="10"/>
        <v>45182</v>
      </c>
      <c r="G35">
        <f t="shared" si="11"/>
        <v>35</v>
      </c>
      <c r="H35">
        <f t="shared" si="12"/>
        <v>6</v>
      </c>
      <c r="I35">
        <f t="shared" si="13"/>
        <v>0</v>
      </c>
      <c r="J35">
        <f t="shared" si="14"/>
        <v>1.9999999999999996</v>
      </c>
      <c r="K35">
        <f t="shared" si="15"/>
        <v>8</v>
      </c>
      <c r="L35">
        <f t="shared" si="16"/>
        <v>0</v>
      </c>
      <c r="M35" t="str">
        <f t="shared" si="17"/>
        <v>At Risk</v>
      </c>
    </row>
    <row r="36" spans="1:13" x14ac:dyDescent="0.35">
      <c r="A36" s="4" t="s">
        <v>48</v>
      </c>
      <c r="B36" s="6">
        <v>45181</v>
      </c>
      <c r="C36" s="2">
        <v>1</v>
      </c>
      <c r="D36" s="7">
        <v>80</v>
      </c>
      <c r="E36">
        <f t="shared" ca="1" si="9"/>
        <v>188</v>
      </c>
      <c r="F36" s="6">
        <f t="shared" si="10"/>
        <v>45182</v>
      </c>
      <c r="G36">
        <f t="shared" si="11"/>
        <v>1</v>
      </c>
      <c r="H36">
        <f t="shared" si="12"/>
        <v>0</v>
      </c>
      <c r="I36">
        <f t="shared" si="13"/>
        <v>0</v>
      </c>
      <c r="J36">
        <f t="shared" si="14"/>
        <v>8</v>
      </c>
      <c r="K36">
        <f t="shared" si="15"/>
        <v>8</v>
      </c>
      <c r="L36">
        <f t="shared" si="16"/>
        <v>0</v>
      </c>
      <c r="M36" t="str">
        <f t="shared" si="17"/>
        <v>At Risk</v>
      </c>
    </row>
    <row r="37" spans="1:13" x14ac:dyDescent="0.35">
      <c r="A37" s="4" t="s">
        <v>39</v>
      </c>
      <c r="B37" s="6">
        <v>45178</v>
      </c>
      <c r="C37" s="2">
        <v>1</v>
      </c>
      <c r="D37" s="7">
        <v>100</v>
      </c>
      <c r="E37">
        <f t="shared" ca="1" si="9"/>
        <v>191</v>
      </c>
      <c r="F37" s="6">
        <f t="shared" si="10"/>
        <v>45182</v>
      </c>
      <c r="G37">
        <f t="shared" si="11"/>
        <v>4</v>
      </c>
      <c r="H37">
        <f t="shared" si="12"/>
        <v>1</v>
      </c>
      <c r="I37">
        <f t="shared" si="13"/>
        <v>0</v>
      </c>
      <c r="J37">
        <f t="shared" si="14"/>
        <v>7</v>
      </c>
      <c r="K37">
        <f t="shared" si="15"/>
        <v>8</v>
      </c>
      <c r="L37">
        <f t="shared" si="16"/>
        <v>0</v>
      </c>
      <c r="M37" t="str">
        <f t="shared" si="17"/>
        <v>At Risk</v>
      </c>
    </row>
    <row r="38" spans="1:13" x14ac:dyDescent="0.35">
      <c r="A38" s="4" t="s">
        <v>28</v>
      </c>
      <c r="B38" s="6">
        <v>45182</v>
      </c>
      <c r="C38" s="2">
        <v>1</v>
      </c>
      <c r="D38" s="7">
        <v>50</v>
      </c>
      <c r="E38">
        <f t="shared" ca="1" si="9"/>
        <v>187</v>
      </c>
      <c r="F38" s="6">
        <f t="shared" si="10"/>
        <v>45182</v>
      </c>
      <c r="G38">
        <f t="shared" si="11"/>
        <v>0</v>
      </c>
      <c r="H38">
        <f t="shared" si="12"/>
        <v>0</v>
      </c>
      <c r="I38">
        <f t="shared" si="13"/>
        <v>0</v>
      </c>
      <c r="J38">
        <f t="shared" si="14"/>
        <v>10</v>
      </c>
      <c r="K38">
        <f t="shared" si="15"/>
        <v>10</v>
      </c>
      <c r="L38">
        <f t="shared" si="16"/>
        <v>5</v>
      </c>
      <c r="M38" t="str">
        <f t="shared" si="17"/>
        <v>Silver customer</v>
      </c>
    </row>
    <row r="39" spans="1:13" x14ac:dyDescent="0.35">
      <c r="A39" s="4" t="s">
        <v>35</v>
      </c>
      <c r="B39" s="6">
        <v>45142</v>
      </c>
      <c r="C39" s="2">
        <v>1</v>
      </c>
      <c r="D39" s="7">
        <v>790</v>
      </c>
      <c r="E39">
        <f t="shared" ca="1" si="9"/>
        <v>227</v>
      </c>
      <c r="F39" s="6">
        <f t="shared" si="10"/>
        <v>45175</v>
      </c>
      <c r="G39">
        <f t="shared" si="11"/>
        <v>33</v>
      </c>
      <c r="H39">
        <f t="shared" si="12"/>
        <v>7</v>
      </c>
      <c r="I39">
        <f t="shared" si="13"/>
        <v>0</v>
      </c>
      <c r="J39">
        <f t="shared" si="14"/>
        <v>1.9999999999999996</v>
      </c>
      <c r="K39">
        <f t="shared" si="15"/>
        <v>9</v>
      </c>
      <c r="L39">
        <f t="shared" si="16"/>
        <v>3</v>
      </c>
      <c r="M39" t="str">
        <f t="shared" si="17"/>
        <v>Bronze customer</v>
      </c>
    </row>
    <row r="40" spans="1:13" x14ac:dyDescent="0.35">
      <c r="A40" s="4" t="s">
        <v>33</v>
      </c>
      <c r="B40" s="6">
        <v>45157</v>
      </c>
      <c r="C40" s="2">
        <v>1</v>
      </c>
      <c r="D40" s="7">
        <v>100</v>
      </c>
      <c r="E40">
        <f t="shared" ca="1" si="9"/>
        <v>212</v>
      </c>
      <c r="F40" s="6">
        <f t="shared" si="10"/>
        <v>45175</v>
      </c>
      <c r="G40">
        <f t="shared" si="11"/>
        <v>18</v>
      </c>
      <c r="H40">
        <f t="shared" si="12"/>
        <v>1</v>
      </c>
      <c r="I40">
        <f t="shared" si="13"/>
        <v>0</v>
      </c>
      <c r="J40">
        <f t="shared" si="14"/>
        <v>5</v>
      </c>
      <c r="K40">
        <f t="shared" si="15"/>
        <v>6</v>
      </c>
      <c r="L40">
        <f t="shared" si="16"/>
        <v>0</v>
      </c>
      <c r="M40" t="str">
        <f t="shared" si="17"/>
        <v>At Risk</v>
      </c>
    </row>
    <row r="41" spans="1:13" x14ac:dyDescent="0.35">
      <c r="A41" s="4" t="s">
        <v>32</v>
      </c>
      <c r="B41" s="6">
        <v>45166</v>
      </c>
      <c r="C41" s="2">
        <v>1</v>
      </c>
      <c r="D41" s="7">
        <v>100</v>
      </c>
      <c r="E41">
        <f t="shared" ca="1" si="9"/>
        <v>203</v>
      </c>
      <c r="F41" s="6">
        <f t="shared" si="10"/>
        <v>45175</v>
      </c>
      <c r="G41">
        <f t="shared" si="11"/>
        <v>9</v>
      </c>
      <c r="H41">
        <f t="shared" si="12"/>
        <v>1</v>
      </c>
      <c r="I41">
        <f t="shared" si="13"/>
        <v>0</v>
      </c>
      <c r="J41">
        <f t="shared" si="14"/>
        <v>6</v>
      </c>
      <c r="K41">
        <f t="shared" si="15"/>
        <v>7</v>
      </c>
      <c r="L41">
        <f t="shared" si="16"/>
        <v>0</v>
      </c>
      <c r="M41" t="str">
        <f t="shared" si="17"/>
        <v>At Risk</v>
      </c>
    </row>
    <row r="42" spans="1:13" x14ac:dyDescent="0.35">
      <c r="A42" s="4" t="s">
        <v>4</v>
      </c>
      <c r="B42" s="6">
        <v>45146</v>
      </c>
      <c r="C42" s="2">
        <v>1</v>
      </c>
      <c r="D42" s="7">
        <v>550</v>
      </c>
      <c r="E42">
        <f t="shared" ca="1" si="9"/>
        <v>223</v>
      </c>
      <c r="F42" s="6">
        <f t="shared" si="10"/>
        <v>45175</v>
      </c>
      <c r="G42">
        <f t="shared" si="11"/>
        <v>29</v>
      </c>
      <c r="H42">
        <f t="shared" si="12"/>
        <v>5</v>
      </c>
      <c r="I42">
        <f t="shared" si="13"/>
        <v>0</v>
      </c>
      <c r="J42">
        <f t="shared" si="14"/>
        <v>3.0000000000000004</v>
      </c>
      <c r="K42">
        <f t="shared" si="15"/>
        <v>8</v>
      </c>
      <c r="L42">
        <f t="shared" si="16"/>
        <v>0</v>
      </c>
      <c r="M42" t="str">
        <f t="shared" si="17"/>
        <v>At Risk</v>
      </c>
    </row>
    <row r="43" spans="1:13" x14ac:dyDescent="0.35">
      <c r="A43" s="4" t="s">
        <v>18</v>
      </c>
      <c r="B43" s="6">
        <v>45148</v>
      </c>
      <c r="C43" s="2">
        <v>1</v>
      </c>
      <c r="D43" s="7">
        <v>520</v>
      </c>
      <c r="E43">
        <f t="shared" ca="1" si="9"/>
        <v>221</v>
      </c>
      <c r="F43" s="6">
        <f t="shared" si="10"/>
        <v>45175</v>
      </c>
      <c r="G43">
        <f t="shared" si="11"/>
        <v>27</v>
      </c>
      <c r="H43">
        <f t="shared" si="12"/>
        <v>5</v>
      </c>
      <c r="I43">
        <f t="shared" si="13"/>
        <v>0</v>
      </c>
      <c r="J43">
        <f t="shared" si="14"/>
        <v>4</v>
      </c>
      <c r="K43">
        <f t="shared" si="15"/>
        <v>9</v>
      </c>
      <c r="L43">
        <f t="shared" si="16"/>
        <v>3</v>
      </c>
      <c r="M43" t="str">
        <f t="shared" si="17"/>
        <v>Bronze customer</v>
      </c>
    </row>
    <row r="44" spans="1:13" x14ac:dyDescent="0.35">
      <c r="A44" s="4" t="s">
        <v>17</v>
      </c>
      <c r="B44" s="6">
        <v>45174</v>
      </c>
      <c r="C44" s="2">
        <v>1</v>
      </c>
      <c r="D44" s="7">
        <v>100</v>
      </c>
      <c r="E44">
        <f t="shared" ca="1" si="9"/>
        <v>195</v>
      </c>
      <c r="F44" s="6">
        <f t="shared" si="10"/>
        <v>45175</v>
      </c>
      <c r="G44">
        <f t="shared" si="11"/>
        <v>1</v>
      </c>
      <c r="H44">
        <f t="shared" si="12"/>
        <v>1</v>
      </c>
      <c r="I44">
        <f t="shared" si="13"/>
        <v>0</v>
      </c>
      <c r="J44">
        <f t="shared" si="14"/>
        <v>8</v>
      </c>
      <c r="K44">
        <f t="shared" si="15"/>
        <v>9</v>
      </c>
      <c r="L44">
        <f t="shared" si="16"/>
        <v>3</v>
      </c>
      <c r="M44" t="str">
        <f t="shared" si="17"/>
        <v>Bronze customer</v>
      </c>
    </row>
    <row r="45" spans="1:13" x14ac:dyDescent="0.35">
      <c r="A45" s="4" t="s">
        <v>46</v>
      </c>
      <c r="B45" s="6">
        <v>45175</v>
      </c>
      <c r="C45" s="2">
        <v>1</v>
      </c>
      <c r="D45" s="7">
        <v>100</v>
      </c>
      <c r="E45">
        <f t="shared" ca="1" si="9"/>
        <v>194</v>
      </c>
      <c r="F45" s="6">
        <f t="shared" si="10"/>
        <v>45175</v>
      </c>
      <c r="G45">
        <f t="shared" si="11"/>
        <v>0</v>
      </c>
      <c r="H45">
        <f t="shared" si="12"/>
        <v>1</v>
      </c>
      <c r="I45">
        <f t="shared" si="13"/>
        <v>0</v>
      </c>
      <c r="J45">
        <f t="shared" si="14"/>
        <v>10</v>
      </c>
      <c r="K45">
        <f t="shared" si="15"/>
        <v>11</v>
      </c>
      <c r="L45">
        <f t="shared" si="16"/>
        <v>6</v>
      </c>
      <c r="M45" t="str">
        <f t="shared" si="17"/>
        <v>Silver customer</v>
      </c>
    </row>
    <row r="46" spans="1:13" x14ac:dyDescent="0.35">
      <c r="A46" s="4" t="s">
        <v>14</v>
      </c>
      <c r="B46" s="6">
        <v>45175</v>
      </c>
      <c r="C46" s="2">
        <v>1</v>
      </c>
      <c r="D46" s="7">
        <v>100</v>
      </c>
      <c r="E46">
        <f t="shared" ca="1" si="9"/>
        <v>194</v>
      </c>
      <c r="F46" s="6">
        <f t="shared" si="10"/>
        <v>45175</v>
      </c>
      <c r="G46">
        <f t="shared" si="11"/>
        <v>0</v>
      </c>
      <c r="H46">
        <f t="shared" si="12"/>
        <v>1</v>
      </c>
      <c r="I46">
        <f t="shared" si="13"/>
        <v>0</v>
      </c>
      <c r="J46">
        <f t="shared" si="14"/>
        <v>10</v>
      </c>
      <c r="K46">
        <f t="shared" si="15"/>
        <v>11</v>
      </c>
      <c r="L46">
        <f t="shared" si="16"/>
        <v>6</v>
      </c>
      <c r="M46" t="str">
        <f t="shared" si="17"/>
        <v>Silver customer</v>
      </c>
    </row>
    <row r="47" spans="1:13" x14ac:dyDescent="0.35">
      <c r="A47" s="4" t="s">
        <v>41</v>
      </c>
      <c r="B47" s="6">
        <v>45142</v>
      </c>
      <c r="C47" s="2">
        <v>1</v>
      </c>
      <c r="D47" s="7">
        <v>90</v>
      </c>
      <c r="E47">
        <f t="shared" ca="1" si="9"/>
        <v>227</v>
      </c>
      <c r="F47" s="6">
        <f t="shared" si="10"/>
        <v>45156</v>
      </c>
      <c r="G47">
        <f t="shared" si="11"/>
        <v>14</v>
      </c>
      <c r="H47">
        <f t="shared" si="12"/>
        <v>1</v>
      </c>
      <c r="I47">
        <f t="shared" si="13"/>
        <v>0</v>
      </c>
      <c r="J47">
        <f t="shared" si="14"/>
        <v>5</v>
      </c>
      <c r="K47">
        <f t="shared" si="15"/>
        <v>6</v>
      </c>
      <c r="L47">
        <f t="shared" si="16"/>
        <v>0</v>
      </c>
      <c r="M47" t="str">
        <f t="shared" si="17"/>
        <v>At Risk</v>
      </c>
    </row>
    <row r="48" spans="1:13" x14ac:dyDescent="0.35">
      <c r="A48" s="4" t="s">
        <v>43</v>
      </c>
      <c r="B48" s="6">
        <v>45149</v>
      </c>
      <c r="C48" s="2">
        <v>1</v>
      </c>
      <c r="D48" s="7">
        <v>100</v>
      </c>
      <c r="E48">
        <f t="shared" ca="1" si="9"/>
        <v>220</v>
      </c>
      <c r="F48" s="6">
        <f t="shared" si="10"/>
        <v>45156</v>
      </c>
      <c r="G48">
        <f t="shared" si="11"/>
        <v>7</v>
      </c>
      <c r="H48">
        <f t="shared" si="12"/>
        <v>1</v>
      </c>
      <c r="I48">
        <f t="shared" si="13"/>
        <v>0</v>
      </c>
      <c r="J48">
        <f t="shared" si="14"/>
        <v>7</v>
      </c>
      <c r="K48">
        <f t="shared" si="15"/>
        <v>8</v>
      </c>
      <c r="L48">
        <f t="shared" si="16"/>
        <v>0</v>
      </c>
      <c r="M48" t="str">
        <f t="shared" si="17"/>
        <v>At Risk</v>
      </c>
    </row>
    <row r="49" spans="1:13" x14ac:dyDescent="0.35">
      <c r="A49" s="4" t="s">
        <v>12</v>
      </c>
      <c r="B49" s="6">
        <v>45152</v>
      </c>
      <c r="C49" s="2">
        <v>1</v>
      </c>
      <c r="D49" s="7">
        <v>70</v>
      </c>
      <c r="E49">
        <f t="shared" ca="1" si="9"/>
        <v>217</v>
      </c>
      <c r="F49" s="6">
        <f t="shared" si="10"/>
        <v>45156</v>
      </c>
      <c r="G49">
        <f t="shared" si="11"/>
        <v>4</v>
      </c>
      <c r="H49">
        <f t="shared" si="12"/>
        <v>0</v>
      </c>
      <c r="I49">
        <f t="shared" si="13"/>
        <v>0</v>
      </c>
      <c r="J49">
        <f t="shared" si="14"/>
        <v>7</v>
      </c>
      <c r="K49">
        <f t="shared" si="15"/>
        <v>7</v>
      </c>
      <c r="L49">
        <f t="shared" si="16"/>
        <v>0</v>
      </c>
      <c r="M49" t="str">
        <f t="shared" si="17"/>
        <v>At Risk</v>
      </c>
    </row>
    <row r="50" spans="1:13" x14ac:dyDescent="0.35">
      <c r="A50" s="4" t="s">
        <v>8</v>
      </c>
      <c r="B50" s="6">
        <v>45156</v>
      </c>
      <c r="C50" s="2">
        <v>1</v>
      </c>
      <c r="D50" s="7">
        <v>50</v>
      </c>
      <c r="E50">
        <f t="shared" ca="1" si="9"/>
        <v>213</v>
      </c>
      <c r="F50" s="6">
        <f t="shared" si="10"/>
        <v>45156</v>
      </c>
      <c r="G50">
        <f t="shared" si="11"/>
        <v>0</v>
      </c>
      <c r="H50">
        <f t="shared" si="12"/>
        <v>0</v>
      </c>
      <c r="I50">
        <f t="shared" si="13"/>
        <v>0</v>
      </c>
      <c r="J50">
        <f t="shared" si="14"/>
        <v>10</v>
      </c>
      <c r="K50">
        <f t="shared" si="15"/>
        <v>10</v>
      </c>
      <c r="L50">
        <f t="shared" si="16"/>
        <v>5</v>
      </c>
      <c r="M50" t="str">
        <f t="shared" si="17"/>
        <v>Silver customer</v>
      </c>
    </row>
    <row r="51" spans="1:13" x14ac:dyDescent="0.35">
      <c r="A51" s="4" t="s">
        <v>50</v>
      </c>
      <c r="B51" s="6">
        <v>45139</v>
      </c>
      <c r="C51" s="2">
        <v>1</v>
      </c>
      <c r="D51" s="7">
        <v>250</v>
      </c>
      <c r="E51">
        <f t="shared" ca="1" si="9"/>
        <v>230</v>
      </c>
      <c r="F51" s="6">
        <f t="shared" si="10"/>
        <v>45139</v>
      </c>
      <c r="G51">
        <f t="shared" si="11"/>
        <v>0</v>
      </c>
      <c r="H51">
        <f t="shared" si="12"/>
        <v>4</v>
      </c>
      <c r="I51">
        <f t="shared" si="13"/>
        <v>0</v>
      </c>
      <c r="J51">
        <f t="shared" si="14"/>
        <v>10</v>
      </c>
      <c r="K51">
        <f t="shared" si="15"/>
        <v>14</v>
      </c>
      <c r="L51">
        <f t="shared" si="16"/>
        <v>8</v>
      </c>
      <c r="M51" t="str">
        <f t="shared" si="17"/>
        <v>Gold customer</v>
      </c>
    </row>
    <row r="53" spans="1:13" x14ac:dyDescent="0.35">
      <c r="L53" t="s">
        <v>76</v>
      </c>
      <c r="M53" t="s">
        <v>75</v>
      </c>
    </row>
    <row r="54" spans="1:13" x14ac:dyDescent="0.35">
      <c r="L54">
        <v>10</v>
      </c>
      <c r="M54" t="s">
        <v>74</v>
      </c>
    </row>
    <row r="55" spans="1:13" x14ac:dyDescent="0.35">
      <c r="L55">
        <v>9</v>
      </c>
      <c r="M55" t="s">
        <v>73</v>
      </c>
    </row>
    <row r="56" spans="1:13" x14ac:dyDescent="0.35">
      <c r="L56">
        <v>8</v>
      </c>
      <c r="M56" t="s">
        <v>73</v>
      </c>
    </row>
    <row r="57" spans="1:13" x14ac:dyDescent="0.35">
      <c r="L57">
        <v>7</v>
      </c>
      <c r="M57" t="s">
        <v>73</v>
      </c>
    </row>
    <row r="58" spans="1:13" x14ac:dyDescent="0.35">
      <c r="L58">
        <v>6</v>
      </c>
      <c r="M58" t="s">
        <v>72</v>
      </c>
    </row>
    <row r="59" spans="1:13" x14ac:dyDescent="0.35">
      <c r="L59">
        <v>5</v>
      </c>
      <c r="M59" t="s">
        <v>72</v>
      </c>
    </row>
    <row r="60" spans="1:13" x14ac:dyDescent="0.35">
      <c r="L60">
        <v>4</v>
      </c>
      <c r="M60" t="s">
        <v>72</v>
      </c>
    </row>
    <row r="61" spans="1:13" x14ac:dyDescent="0.35">
      <c r="L61">
        <v>3</v>
      </c>
      <c r="M61" t="s">
        <v>71</v>
      </c>
    </row>
    <row r="62" spans="1:13" x14ac:dyDescent="0.35">
      <c r="L62">
        <v>2</v>
      </c>
      <c r="M62" t="s">
        <v>71</v>
      </c>
    </row>
    <row r="63" spans="1:13" x14ac:dyDescent="0.35">
      <c r="L63">
        <v>1</v>
      </c>
      <c r="M63" t="s">
        <v>71</v>
      </c>
    </row>
    <row r="64" spans="1:13" x14ac:dyDescent="0.35">
      <c r="L64">
        <v>0</v>
      </c>
      <c r="M64" t="s">
        <v>64</v>
      </c>
    </row>
  </sheetData>
  <autoFilter ref="A1:O1">
    <sortState ref="A2:O51">
      <sortCondition descending="1" ref="L1"/>
    </sortState>
  </autoFilter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9"/>
  <sheetViews>
    <sheetView workbookViewId="0">
      <selection activeCell="B6" sqref="B6"/>
    </sheetView>
  </sheetViews>
  <sheetFormatPr defaultRowHeight="14.5" x14ac:dyDescent="0.35"/>
  <cols>
    <col min="1" max="1" width="25.90625" bestFit="1" customWidth="1"/>
    <col min="2" max="2" width="16.54296875" style="6" bestFit="1" customWidth="1"/>
    <col min="3" max="3" width="18.08984375" bestFit="1" customWidth="1"/>
    <col min="4" max="4" width="18.453125" style="7" bestFit="1" customWidth="1"/>
  </cols>
  <sheetData>
    <row r="2" spans="1:4" x14ac:dyDescent="0.35">
      <c r="A2" s="5" t="s">
        <v>66</v>
      </c>
      <c r="B2" s="6" t="s">
        <v>58</v>
      </c>
      <c r="C2" t="s">
        <v>57</v>
      </c>
      <c r="D2" s="7" t="s">
        <v>56</v>
      </c>
    </row>
    <row r="3" spans="1:4" x14ac:dyDescent="0.35">
      <c r="A3" s="4" t="s">
        <v>51</v>
      </c>
      <c r="B3" s="6">
        <v>45184</v>
      </c>
      <c r="C3" s="2">
        <v>1</v>
      </c>
      <c r="D3" s="7">
        <v>90</v>
      </c>
    </row>
    <row r="4" spans="1:4" x14ac:dyDescent="0.35">
      <c r="A4" s="4" t="s">
        <v>50</v>
      </c>
      <c r="B4" s="6">
        <v>45139</v>
      </c>
      <c r="C4" s="2">
        <v>1</v>
      </c>
      <c r="D4" s="7">
        <v>250</v>
      </c>
    </row>
    <row r="5" spans="1:4" x14ac:dyDescent="0.35">
      <c r="A5" s="4" t="s">
        <v>49</v>
      </c>
      <c r="B5" s="6">
        <v>45140</v>
      </c>
      <c r="C5" s="2">
        <v>1</v>
      </c>
      <c r="D5" s="7">
        <v>980</v>
      </c>
    </row>
    <row r="6" spans="1:4" x14ac:dyDescent="0.35">
      <c r="A6" s="4" t="s">
        <v>48</v>
      </c>
      <c r="B6" s="6">
        <v>45181</v>
      </c>
      <c r="C6" s="2">
        <v>1</v>
      </c>
      <c r="D6" s="7">
        <v>80</v>
      </c>
    </row>
    <row r="7" spans="1:4" x14ac:dyDescent="0.35">
      <c r="A7" s="4" t="s">
        <v>47</v>
      </c>
      <c r="B7" s="6">
        <v>45181</v>
      </c>
      <c r="C7" s="2">
        <v>1</v>
      </c>
      <c r="D7" s="7">
        <v>1940</v>
      </c>
    </row>
    <row r="8" spans="1:4" x14ac:dyDescent="0.35">
      <c r="A8" s="4" t="s">
        <v>46</v>
      </c>
      <c r="B8" s="6">
        <v>45175</v>
      </c>
      <c r="C8" s="2">
        <v>1</v>
      </c>
      <c r="D8" s="7">
        <v>100</v>
      </c>
    </row>
    <row r="9" spans="1:4" x14ac:dyDescent="0.35">
      <c r="A9" s="4" t="s">
        <v>45</v>
      </c>
      <c r="B9" s="6">
        <v>45142</v>
      </c>
      <c r="C9" s="2">
        <v>1</v>
      </c>
      <c r="D9" s="7">
        <v>950</v>
      </c>
    </row>
    <row r="10" spans="1:4" x14ac:dyDescent="0.35">
      <c r="A10" s="4" t="s">
        <v>44</v>
      </c>
      <c r="B10" s="6">
        <v>45159</v>
      </c>
      <c r="C10" s="2">
        <v>1</v>
      </c>
      <c r="D10" s="7">
        <v>600</v>
      </c>
    </row>
    <row r="11" spans="1:4" x14ac:dyDescent="0.35">
      <c r="A11" s="4" t="s">
        <v>43</v>
      </c>
      <c r="B11" s="6">
        <v>45149</v>
      </c>
      <c r="C11" s="2">
        <v>1</v>
      </c>
      <c r="D11" s="7">
        <v>100</v>
      </c>
    </row>
    <row r="12" spans="1:4" x14ac:dyDescent="0.35">
      <c r="A12" s="4" t="s">
        <v>42</v>
      </c>
      <c r="B12" s="6">
        <v>45155</v>
      </c>
      <c r="C12" s="2">
        <v>1</v>
      </c>
      <c r="D12" s="7">
        <v>550</v>
      </c>
    </row>
    <row r="13" spans="1:4" x14ac:dyDescent="0.35">
      <c r="A13" s="4" t="s">
        <v>41</v>
      </c>
      <c r="B13" s="6">
        <v>45142</v>
      </c>
      <c r="C13" s="2">
        <v>1</v>
      </c>
      <c r="D13" s="7">
        <v>90</v>
      </c>
    </row>
    <row r="14" spans="1:4" x14ac:dyDescent="0.35">
      <c r="A14" s="4" t="s">
        <v>40</v>
      </c>
      <c r="B14" s="6">
        <v>45155</v>
      </c>
      <c r="C14" s="2">
        <v>1</v>
      </c>
      <c r="D14" s="7">
        <v>550</v>
      </c>
    </row>
    <row r="15" spans="1:4" x14ac:dyDescent="0.35">
      <c r="A15" s="4" t="s">
        <v>39</v>
      </c>
      <c r="B15" s="6">
        <v>45178</v>
      </c>
      <c r="C15" s="2">
        <v>1</v>
      </c>
      <c r="D15" s="7">
        <v>100</v>
      </c>
    </row>
    <row r="16" spans="1:4" x14ac:dyDescent="0.35">
      <c r="A16" s="4" t="s">
        <v>38</v>
      </c>
      <c r="B16" s="6">
        <v>45156</v>
      </c>
      <c r="C16" s="2">
        <v>1</v>
      </c>
      <c r="D16" s="7">
        <v>1180</v>
      </c>
    </row>
    <row r="17" spans="1:4" x14ac:dyDescent="0.35">
      <c r="A17" s="4" t="s">
        <v>37</v>
      </c>
      <c r="B17" s="6">
        <v>45170</v>
      </c>
      <c r="C17" s="2">
        <v>2</v>
      </c>
      <c r="D17" s="7">
        <v>900</v>
      </c>
    </row>
    <row r="18" spans="1:4" x14ac:dyDescent="0.35">
      <c r="A18" s="4" t="s">
        <v>36</v>
      </c>
      <c r="B18" s="6">
        <v>45146</v>
      </c>
      <c r="C18" s="2">
        <v>1</v>
      </c>
      <c r="D18" s="7">
        <v>725</v>
      </c>
    </row>
    <row r="19" spans="1:4" x14ac:dyDescent="0.35">
      <c r="A19" s="4" t="s">
        <v>35</v>
      </c>
      <c r="B19" s="6">
        <v>45142</v>
      </c>
      <c r="C19" s="2">
        <v>1</v>
      </c>
      <c r="D19" s="7">
        <v>790</v>
      </c>
    </row>
    <row r="20" spans="1:4" x14ac:dyDescent="0.35">
      <c r="A20" s="4" t="s">
        <v>34</v>
      </c>
      <c r="B20" s="6">
        <v>45176</v>
      </c>
      <c r="C20" s="2">
        <v>2</v>
      </c>
      <c r="D20" s="7">
        <v>550</v>
      </c>
    </row>
    <row r="21" spans="1:4" x14ac:dyDescent="0.35">
      <c r="A21" s="4" t="s">
        <v>33</v>
      </c>
      <c r="B21" s="6">
        <v>45157</v>
      </c>
      <c r="C21" s="2">
        <v>1</v>
      </c>
      <c r="D21" s="7">
        <v>100</v>
      </c>
    </row>
    <row r="22" spans="1:4" x14ac:dyDescent="0.35">
      <c r="A22" s="4" t="s">
        <v>32</v>
      </c>
      <c r="B22" s="6">
        <v>45166</v>
      </c>
      <c r="C22" s="2">
        <v>1</v>
      </c>
      <c r="D22" s="7">
        <v>100</v>
      </c>
    </row>
    <row r="23" spans="1:4" x14ac:dyDescent="0.35">
      <c r="A23" s="4" t="s">
        <v>31</v>
      </c>
      <c r="B23" s="6">
        <v>45198</v>
      </c>
      <c r="C23" s="2">
        <v>1</v>
      </c>
      <c r="D23" s="7">
        <v>100</v>
      </c>
    </row>
    <row r="24" spans="1:4" x14ac:dyDescent="0.35">
      <c r="A24" s="4" t="s">
        <v>30</v>
      </c>
      <c r="B24" s="6">
        <v>45199</v>
      </c>
      <c r="C24" s="2">
        <v>1</v>
      </c>
      <c r="D24" s="7">
        <v>1150</v>
      </c>
    </row>
    <row r="25" spans="1:4" x14ac:dyDescent="0.35">
      <c r="A25" s="4" t="s">
        <v>29</v>
      </c>
      <c r="B25" s="6">
        <v>45199</v>
      </c>
      <c r="C25" s="2">
        <v>1</v>
      </c>
      <c r="D25" s="7">
        <v>700</v>
      </c>
    </row>
    <row r="26" spans="1:4" x14ac:dyDescent="0.35">
      <c r="A26" s="4" t="s">
        <v>28</v>
      </c>
      <c r="B26" s="6">
        <v>45182</v>
      </c>
      <c r="C26" s="2">
        <v>1</v>
      </c>
      <c r="D26" s="7">
        <v>50</v>
      </c>
    </row>
    <row r="27" spans="1:4" x14ac:dyDescent="0.35">
      <c r="A27" s="4" t="s">
        <v>27</v>
      </c>
      <c r="B27" s="6">
        <v>45155</v>
      </c>
      <c r="C27" s="2">
        <v>1</v>
      </c>
      <c r="D27" s="7">
        <v>200</v>
      </c>
    </row>
    <row r="28" spans="1:4" x14ac:dyDescent="0.35">
      <c r="A28" s="4" t="s">
        <v>26</v>
      </c>
      <c r="B28" s="6">
        <v>45194</v>
      </c>
      <c r="C28" s="2">
        <v>1</v>
      </c>
      <c r="D28" s="7">
        <v>500</v>
      </c>
    </row>
    <row r="29" spans="1:4" x14ac:dyDescent="0.35">
      <c r="A29" s="4" t="s">
        <v>25</v>
      </c>
      <c r="B29" s="6">
        <v>45201</v>
      </c>
      <c r="C29" s="2">
        <v>2</v>
      </c>
      <c r="D29" s="7">
        <v>50</v>
      </c>
    </row>
    <row r="30" spans="1:4" x14ac:dyDescent="0.35">
      <c r="A30" s="4" t="s">
        <v>24</v>
      </c>
      <c r="B30" s="6">
        <v>45173</v>
      </c>
      <c r="C30" s="2">
        <v>1</v>
      </c>
      <c r="D30" s="7">
        <v>150</v>
      </c>
    </row>
    <row r="31" spans="1:4" x14ac:dyDescent="0.35">
      <c r="A31" s="4" t="s">
        <v>23</v>
      </c>
      <c r="B31" s="6">
        <v>45171</v>
      </c>
      <c r="C31" s="2">
        <v>1</v>
      </c>
      <c r="D31" s="7">
        <v>650</v>
      </c>
    </row>
    <row r="32" spans="1:4" x14ac:dyDescent="0.35">
      <c r="A32" s="4" t="s">
        <v>22</v>
      </c>
      <c r="B32" s="6">
        <v>45191</v>
      </c>
      <c r="C32" s="2">
        <v>1</v>
      </c>
      <c r="D32" s="7">
        <v>100</v>
      </c>
    </row>
    <row r="33" spans="1:4" x14ac:dyDescent="0.35">
      <c r="A33" s="4" t="s">
        <v>21</v>
      </c>
      <c r="B33" s="6">
        <v>45174</v>
      </c>
      <c r="C33" s="2">
        <v>1</v>
      </c>
      <c r="D33" s="7">
        <v>200</v>
      </c>
    </row>
    <row r="34" spans="1:4" x14ac:dyDescent="0.35">
      <c r="A34" s="4" t="s">
        <v>20</v>
      </c>
      <c r="B34" s="6">
        <v>45184</v>
      </c>
      <c r="C34" s="2">
        <v>1</v>
      </c>
      <c r="D34" s="7">
        <v>100</v>
      </c>
    </row>
    <row r="35" spans="1:4" x14ac:dyDescent="0.35">
      <c r="A35" s="4" t="s">
        <v>19</v>
      </c>
      <c r="B35" s="6">
        <v>45180</v>
      </c>
      <c r="C35" s="2">
        <v>1</v>
      </c>
      <c r="D35" s="7">
        <v>80</v>
      </c>
    </row>
    <row r="36" spans="1:4" x14ac:dyDescent="0.35">
      <c r="A36" s="4" t="s">
        <v>18</v>
      </c>
      <c r="B36" s="6">
        <v>45148</v>
      </c>
      <c r="C36" s="2">
        <v>1</v>
      </c>
      <c r="D36" s="7">
        <v>520</v>
      </c>
    </row>
    <row r="37" spans="1:4" x14ac:dyDescent="0.35">
      <c r="A37" s="4" t="s">
        <v>17</v>
      </c>
      <c r="B37" s="6">
        <v>45174</v>
      </c>
      <c r="C37" s="2">
        <v>1</v>
      </c>
      <c r="D37" s="7">
        <v>100</v>
      </c>
    </row>
    <row r="38" spans="1:4" x14ac:dyDescent="0.35">
      <c r="A38" s="4" t="s">
        <v>16</v>
      </c>
      <c r="B38" s="6">
        <v>45176</v>
      </c>
      <c r="C38" s="2">
        <v>1</v>
      </c>
      <c r="D38" s="7">
        <v>915</v>
      </c>
    </row>
    <row r="39" spans="1:4" x14ac:dyDescent="0.35">
      <c r="A39" s="4" t="s">
        <v>15</v>
      </c>
      <c r="B39" s="6">
        <v>45148</v>
      </c>
      <c r="C39" s="2">
        <v>1</v>
      </c>
      <c r="D39" s="7">
        <v>760</v>
      </c>
    </row>
    <row r="40" spans="1:4" x14ac:dyDescent="0.35">
      <c r="A40" s="4" t="s">
        <v>14</v>
      </c>
      <c r="B40" s="6">
        <v>45175</v>
      </c>
      <c r="C40" s="2">
        <v>1</v>
      </c>
      <c r="D40" s="7">
        <v>100</v>
      </c>
    </row>
    <row r="41" spans="1:4" x14ac:dyDescent="0.35">
      <c r="A41" s="4" t="s">
        <v>13</v>
      </c>
      <c r="B41" s="6">
        <v>45154</v>
      </c>
      <c r="C41" s="2">
        <v>1</v>
      </c>
      <c r="D41" s="7">
        <v>1150</v>
      </c>
    </row>
    <row r="42" spans="1:4" x14ac:dyDescent="0.35">
      <c r="A42" s="4" t="s">
        <v>12</v>
      </c>
      <c r="B42" s="6">
        <v>45152</v>
      </c>
      <c r="C42" s="2">
        <v>1</v>
      </c>
      <c r="D42" s="7">
        <v>70</v>
      </c>
    </row>
    <row r="43" spans="1:4" x14ac:dyDescent="0.35">
      <c r="A43" s="4" t="s">
        <v>11</v>
      </c>
      <c r="B43" s="6">
        <v>45180</v>
      </c>
      <c r="C43" s="2">
        <v>1</v>
      </c>
      <c r="D43" s="7">
        <v>80</v>
      </c>
    </row>
    <row r="44" spans="1:4" x14ac:dyDescent="0.35">
      <c r="A44" s="4" t="s">
        <v>10</v>
      </c>
      <c r="B44" s="6">
        <v>45199</v>
      </c>
      <c r="C44" s="2">
        <v>1</v>
      </c>
      <c r="D44" s="7">
        <v>100</v>
      </c>
    </row>
    <row r="45" spans="1:4" x14ac:dyDescent="0.35">
      <c r="A45" s="4" t="s">
        <v>9</v>
      </c>
      <c r="B45" s="6">
        <v>45159</v>
      </c>
      <c r="C45" s="2">
        <v>1</v>
      </c>
      <c r="D45" s="7">
        <v>870</v>
      </c>
    </row>
    <row r="46" spans="1:4" x14ac:dyDescent="0.35">
      <c r="A46" s="4" t="s">
        <v>8</v>
      </c>
      <c r="B46" s="6">
        <v>45156</v>
      </c>
      <c r="C46" s="2">
        <v>1</v>
      </c>
      <c r="D46" s="7">
        <v>50</v>
      </c>
    </row>
    <row r="47" spans="1:4" x14ac:dyDescent="0.35">
      <c r="A47" s="4" t="s">
        <v>7</v>
      </c>
      <c r="B47" s="6">
        <v>45167</v>
      </c>
      <c r="C47" s="2">
        <v>1</v>
      </c>
      <c r="D47" s="7">
        <v>1440</v>
      </c>
    </row>
    <row r="48" spans="1:4" x14ac:dyDescent="0.35">
      <c r="A48" s="4" t="s">
        <v>6</v>
      </c>
      <c r="B48" s="6">
        <v>45187</v>
      </c>
      <c r="C48" s="2">
        <v>1</v>
      </c>
      <c r="D48" s="7">
        <v>830</v>
      </c>
    </row>
    <row r="49" spans="1:4" x14ac:dyDescent="0.35">
      <c r="A49" s="4" t="s">
        <v>5</v>
      </c>
      <c r="B49" s="6">
        <v>45147</v>
      </c>
      <c r="C49" s="2">
        <v>1</v>
      </c>
      <c r="D49" s="7">
        <v>650</v>
      </c>
    </row>
    <row r="50" spans="1:4" x14ac:dyDescent="0.35">
      <c r="A50" s="4" t="s">
        <v>4</v>
      </c>
      <c r="B50" s="6">
        <v>45146</v>
      </c>
      <c r="C50" s="2">
        <v>1</v>
      </c>
      <c r="D50" s="7">
        <v>550</v>
      </c>
    </row>
    <row r="51" spans="1:4" x14ac:dyDescent="0.35">
      <c r="A51" s="4" t="s">
        <v>3</v>
      </c>
      <c r="B51" s="6">
        <v>45180</v>
      </c>
      <c r="C51" s="2">
        <v>1</v>
      </c>
      <c r="D51" s="7">
        <v>850</v>
      </c>
    </row>
    <row r="52" spans="1:4" x14ac:dyDescent="0.35">
      <c r="A52" s="4" t="s">
        <v>2</v>
      </c>
      <c r="B52" s="6">
        <v>45199</v>
      </c>
      <c r="C52" s="2">
        <v>1</v>
      </c>
      <c r="D52" s="7">
        <v>100</v>
      </c>
    </row>
    <row r="53" spans="1:4" x14ac:dyDescent="0.35">
      <c r="A53" s="4" t="s">
        <v>101</v>
      </c>
      <c r="B53" s="6">
        <v>45201</v>
      </c>
      <c r="C53" s="2">
        <v>1</v>
      </c>
      <c r="D53" s="7">
        <v>0</v>
      </c>
    </row>
    <row r="54" spans="1:4" x14ac:dyDescent="0.35">
      <c r="A54" s="4" t="s">
        <v>100</v>
      </c>
      <c r="B54" s="6">
        <v>45201</v>
      </c>
      <c r="C54" s="2">
        <v>1</v>
      </c>
      <c r="D54" s="7">
        <v>0</v>
      </c>
    </row>
    <row r="55" spans="1:4" x14ac:dyDescent="0.35">
      <c r="A55" s="4" t="s">
        <v>99</v>
      </c>
      <c r="B55" s="6">
        <v>45203</v>
      </c>
      <c r="C55" s="2">
        <v>1</v>
      </c>
      <c r="D55" s="7">
        <v>0</v>
      </c>
    </row>
    <row r="56" spans="1:4" x14ac:dyDescent="0.35">
      <c r="A56" s="4" t="s">
        <v>98</v>
      </c>
      <c r="B56" s="6">
        <v>45203</v>
      </c>
      <c r="C56" s="2">
        <v>1</v>
      </c>
      <c r="D56" s="7">
        <v>0</v>
      </c>
    </row>
    <row r="57" spans="1:4" x14ac:dyDescent="0.35">
      <c r="A57" s="4" t="s">
        <v>97</v>
      </c>
      <c r="B57" s="6">
        <v>45206</v>
      </c>
      <c r="C57" s="2">
        <v>1</v>
      </c>
      <c r="D57" s="7">
        <v>0</v>
      </c>
    </row>
    <row r="58" spans="1:4" x14ac:dyDescent="0.35">
      <c r="A58" s="4" t="s">
        <v>96</v>
      </c>
      <c r="B58" s="6">
        <v>45209</v>
      </c>
      <c r="C58" s="2">
        <v>1</v>
      </c>
      <c r="D58" s="7">
        <v>0</v>
      </c>
    </row>
    <row r="59" spans="1:4" x14ac:dyDescent="0.35">
      <c r="A59" s="4" t="s">
        <v>95</v>
      </c>
      <c r="B59" s="6">
        <v>45210</v>
      </c>
      <c r="C59" s="2">
        <v>1</v>
      </c>
      <c r="D59" s="7">
        <v>0</v>
      </c>
    </row>
    <row r="60" spans="1:4" x14ac:dyDescent="0.35">
      <c r="A60" s="4" t="s">
        <v>94</v>
      </c>
      <c r="B60" s="6">
        <v>45210</v>
      </c>
      <c r="C60" s="2">
        <v>1</v>
      </c>
      <c r="D60" s="7">
        <v>0</v>
      </c>
    </row>
    <row r="61" spans="1:4" x14ac:dyDescent="0.35">
      <c r="A61" s="4" t="s">
        <v>93</v>
      </c>
      <c r="B61" s="6">
        <v>45217</v>
      </c>
      <c r="C61" s="2">
        <v>1</v>
      </c>
      <c r="D61" s="7">
        <v>0</v>
      </c>
    </row>
    <row r="62" spans="1:4" x14ac:dyDescent="0.35">
      <c r="A62" s="4" t="s">
        <v>92</v>
      </c>
      <c r="B62" s="6">
        <v>45224</v>
      </c>
      <c r="C62" s="2">
        <v>1</v>
      </c>
      <c r="D62" s="7">
        <v>0</v>
      </c>
    </row>
    <row r="63" spans="1:4" x14ac:dyDescent="0.35">
      <c r="A63" s="4" t="s">
        <v>91</v>
      </c>
      <c r="B63" s="6">
        <v>45225</v>
      </c>
      <c r="C63" s="2">
        <v>1</v>
      </c>
      <c r="D63" s="7">
        <v>0</v>
      </c>
    </row>
    <row r="64" spans="1:4" x14ac:dyDescent="0.35">
      <c r="A64" s="4" t="s">
        <v>90</v>
      </c>
      <c r="B64" s="6">
        <v>45226</v>
      </c>
      <c r="C64" s="2">
        <v>1</v>
      </c>
      <c r="D64" s="7">
        <v>0</v>
      </c>
    </row>
    <row r="65" spans="1:4" x14ac:dyDescent="0.35">
      <c r="A65" s="4" t="s">
        <v>89</v>
      </c>
      <c r="B65" s="6">
        <v>45229</v>
      </c>
      <c r="C65" s="2">
        <v>1</v>
      </c>
      <c r="D65" s="7">
        <v>0</v>
      </c>
    </row>
    <row r="66" spans="1:4" x14ac:dyDescent="0.35">
      <c r="A66" s="4" t="s">
        <v>88</v>
      </c>
      <c r="B66" s="6">
        <v>45230</v>
      </c>
      <c r="C66" s="2">
        <v>1</v>
      </c>
      <c r="D66" s="7">
        <v>0</v>
      </c>
    </row>
    <row r="67" spans="1:4" x14ac:dyDescent="0.35">
      <c r="A67" s="4" t="s">
        <v>87</v>
      </c>
      <c r="B67" s="6">
        <v>45230</v>
      </c>
      <c r="C67" s="2">
        <v>1</v>
      </c>
      <c r="D67" s="7">
        <v>0</v>
      </c>
    </row>
    <row r="68" spans="1:4" x14ac:dyDescent="0.35">
      <c r="A68" s="4" t="s">
        <v>86</v>
      </c>
      <c r="B68" s="6">
        <v>45230</v>
      </c>
      <c r="C68" s="2">
        <v>2</v>
      </c>
      <c r="D68" s="7">
        <v>0</v>
      </c>
    </row>
    <row r="69" spans="1:4" x14ac:dyDescent="0.35">
      <c r="A69" s="4" t="s">
        <v>0</v>
      </c>
      <c r="B69" s="6">
        <v>45230</v>
      </c>
      <c r="C69" s="2">
        <v>70</v>
      </c>
      <c r="D69" s="7">
        <v>362.71428571428572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SEGEMENT OVERVIEW</vt:lpstr>
      <vt:lpstr>CUSTOMER SEGMENT PIVOT 1</vt:lpstr>
      <vt:lpstr>CUSTOMER SEGMENT ANALYSIS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2023-11-29T19:44:18Z</dcterms:created>
  <dcterms:modified xsi:type="dcterms:W3CDTF">2024-03-18T11:10:44Z</dcterms:modified>
</cp:coreProperties>
</file>