
<file path=[Content_Types].xml><?xml version="1.0" encoding="utf-8"?>
<Types xmlns="http://schemas.openxmlformats.org/package/2006/content-types">
  <Default Extension="bin" ContentType="application/vnd.ms-office.activeX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5.xml" ContentType="application/vnd.ms-office.activeX+xml"/>
  <Override PartName="/xl/activeX/activeX6.xml" ContentType="application/vnd.ms-office.activeX+xml"/>
  <Override PartName="/xl/drawings/drawing2.xml" ContentType="application/vnd.openxmlformats-officedocument.drawing+xml"/>
  <Override PartName="/xl/activeX/activeX7.xml" ContentType="application/vnd.ms-office.activeX+xml"/>
  <Override PartName="/xl/activeX/activeX8.xml" ContentType="application/vnd.ms-office.activeX+xml"/>
  <Override PartName="/xl/activeX/activeX9.xml" ContentType="application/vnd.ms-office.activeX+xml"/>
  <Override PartName="/xl/activeX/activeX10.xml" ContentType="application/vnd.ms-office.activeX+xml"/>
  <Override PartName="/xl/activeX/activeX11.xml" ContentType="application/vnd.ms-office.activeX+xml"/>
  <Override PartName="/xl/activeX/activeX12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17.xml" ContentType="application/vnd.ms-office.activeX+xml"/>
  <Override PartName="/xl/activeX/activeX18.xml" ContentType="application/vnd.ms-office.activeX+xml"/>
  <Override PartName="/xl/activeX/activeX19.xml" ContentType="application/vnd.ms-office.activeX+xml"/>
  <Override PartName="/xl/activeX/activeX20.xml" ContentType="application/vnd.ms-office.activeX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ources\Aquatiris\SVNAquatiris\Extranets\"/>
    </mc:Choice>
  </mc:AlternateContent>
  <bookViews>
    <workbookView xWindow="0" yWindow="0" windowWidth="24000" windowHeight="9735" activeTab="2"/>
  </bookViews>
  <sheets>
    <sheet name="Feuil1" sheetId="1" r:id="rId1"/>
    <sheet name="Feuil3" sheetId="3" r:id="rId2"/>
    <sheet name="Feuil2" sheetId="2" r:id="rId3"/>
    <sheet name="Feuil5" sheetId="5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0" i="2" l="1"/>
  <c r="Q20" i="2"/>
  <c r="P21" i="2"/>
  <c r="Q21" i="2"/>
  <c r="P22" i="2"/>
  <c r="Q22" i="2"/>
  <c r="P23" i="2"/>
  <c r="Q23" i="2"/>
  <c r="P24" i="2"/>
  <c r="Q24" i="2"/>
  <c r="P25" i="2"/>
  <c r="Q25" i="2"/>
  <c r="P26" i="2"/>
  <c r="Q26" i="2"/>
  <c r="P27" i="2"/>
  <c r="Q27" i="2"/>
  <c r="O20" i="2"/>
  <c r="O21" i="2"/>
  <c r="O22" i="2"/>
  <c r="O23" i="2"/>
  <c r="O24" i="2"/>
  <c r="O25" i="2"/>
  <c r="O26" i="2"/>
  <c r="O27" i="2"/>
  <c r="J20" i="2"/>
  <c r="K20" i="2" s="1"/>
  <c r="L20" i="2" s="1"/>
  <c r="J21" i="2"/>
  <c r="K21" i="2" s="1"/>
  <c r="L21" i="2" s="1"/>
  <c r="J22" i="2"/>
  <c r="K22" i="2"/>
  <c r="L22" i="2" s="1"/>
  <c r="J23" i="2"/>
  <c r="K23" i="2" s="1"/>
  <c r="L23" i="2" s="1"/>
  <c r="J24" i="2"/>
  <c r="K24" i="2"/>
  <c r="L24" i="2" s="1"/>
  <c r="J25" i="2"/>
  <c r="K25" i="2" s="1"/>
  <c r="L25" i="2" s="1"/>
  <c r="J26" i="2"/>
  <c r="K26" i="2"/>
  <c r="L26" i="2" s="1"/>
  <c r="J27" i="2"/>
  <c r="K27" i="2" s="1"/>
  <c r="L27" i="2" s="1"/>
  <c r="I20" i="2"/>
  <c r="I21" i="2"/>
  <c r="I22" i="2"/>
  <c r="I23" i="2"/>
  <c r="I24" i="2"/>
  <c r="I25" i="2"/>
  <c r="I26" i="2"/>
  <c r="I27" i="2"/>
  <c r="C21" i="2"/>
  <c r="C22" i="2"/>
  <c r="C23" i="2"/>
  <c r="C24" i="2"/>
  <c r="C25" i="2"/>
  <c r="C26" i="2"/>
  <c r="C27" i="2"/>
  <c r="C20" i="2"/>
  <c r="M22" i="2" l="1"/>
  <c r="N22" i="2"/>
  <c r="N27" i="2"/>
  <c r="M27" i="2"/>
  <c r="N24" i="2"/>
  <c r="M24" i="2"/>
  <c r="M25" i="2"/>
  <c r="N25" i="2"/>
  <c r="M26" i="2"/>
  <c r="N26" i="2"/>
  <c r="M21" i="2"/>
  <c r="N21" i="2"/>
  <c r="N23" i="2"/>
  <c r="M23" i="2"/>
  <c r="N20" i="2"/>
  <c r="M20" i="2"/>
  <c r="J37" i="2"/>
  <c r="I37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6" i="2"/>
  <c r="P7" i="2"/>
  <c r="L12" i="2"/>
  <c r="L13" i="2"/>
  <c r="L10" i="2"/>
  <c r="P8" i="2"/>
  <c r="P9" i="2"/>
  <c r="P11" i="2"/>
  <c r="P14" i="2"/>
  <c r="P15" i="2"/>
  <c r="P16" i="2"/>
  <c r="P17" i="2"/>
  <c r="P18" i="2"/>
  <c r="P19" i="2"/>
  <c r="P6" i="2"/>
  <c r="O7" i="2"/>
  <c r="O8" i="2"/>
  <c r="O9" i="2"/>
  <c r="O10" i="2"/>
  <c r="O11" i="2"/>
  <c r="O12" i="2"/>
  <c r="O14" i="2"/>
  <c r="O15" i="2"/>
  <c r="O16" i="2"/>
  <c r="O17" i="2"/>
  <c r="O18" i="2"/>
  <c r="O19" i="2"/>
  <c r="O6" i="2"/>
  <c r="L11" i="1"/>
  <c r="L12" i="1"/>
  <c r="L13" i="1"/>
  <c r="L14" i="1"/>
  <c r="L15" i="1"/>
  <c r="I7" i="2"/>
  <c r="J7" i="2" s="1"/>
  <c r="K7" i="2" s="1"/>
  <c r="L7" i="2" s="1"/>
  <c r="I8" i="2"/>
  <c r="J8" i="2"/>
  <c r="K8" i="2" s="1"/>
  <c r="L8" i="2" s="1"/>
  <c r="I9" i="2"/>
  <c r="J9" i="2" s="1"/>
  <c r="K9" i="2" s="1"/>
  <c r="L9" i="2" s="1"/>
  <c r="I10" i="2"/>
  <c r="J10" i="2"/>
  <c r="K10" i="2" s="1"/>
  <c r="I11" i="2"/>
  <c r="J11" i="2" s="1"/>
  <c r="K11" i="2" s="1"/>
  <c r="L11" i="2" s="1"/>
  <c r="I12" i="2"/>
  <c r="J12" i="2"/>
  <c r="K12" i="2" s="1"/>
  <c r="I13" i="2"/>
  <c r="J13" i="2" s="1"/>
  <c r="K13" i="2" s="1"/>
  <c r="I14" i="2"/>
  <c r="J14" i="2"/>
  <c r="K14" i="2" s="1"/>
  <c r="L14" i="2" s="1"/>
  <c r="I15" i="2"/>
  <c r="J15" i="2" s="1"/>
  <c r="K15" i="2" s="1"/>
  <c r="L15" i="2" s="1"/>
  <c r="I16" i="2"/>
  <c r="J16" i="2"/>
  <c r="K16" i="2" s="1"/>
  <c r="L16" i="2" s="1"/>
  <c r="I17" i="2"/>
  <c r="J17" i="2" s="1"/>
  <c r="K17" i="2" s="1"/>
  <c r="L17" i="2" s="1"/>
  <c r="I18" i="2"/>
  <c r="J18" i="2"/>
  <c r="K18" i="2" s="1"/>
  <c r="L18" i="2" s="1"/>
  <c r="I19" i="2"/>
  <c r="J19" i="2" s="1"/>
  <c r="K19" i="2" s="1"/>
  <c r="L19" i="2" s="1"/>
  <c r="N6" i="2"/>
  <c r="Q2" i="2"/>
  <c r="M6" i="2"/>
  <c r="L6" i="2"/>
  <c r="K6" i="2"/>
  <c r="J6" i="2"/>
  <c r="I6" i="2"/>
  <c r="F2" i="2"/>
  <c r="G2" i="2" s="1"/>
  <c r="H2" i="2" s="1"/>
  <c r="I2" i="2" s="1"/>
  <c r="M17" i="2" l="1"/>
  <c r="N17" i="2"/>
  <c r="M19" i="2"/>
  <c r="N19" i="2"/>
  <c r="M16" i="2"/>
  <c r="N16" i="2"/>
  <c r="M11" i="2"/>
  <c r="N11" i="2"/>
  <c r="M8" i="2"/>
  <c r="N8" i="2"/>
  <c r="M9" i="2"/>
  <c r="N9" i="2"/>
  <c r="M18" i="2"/>
  <c r="N18" i="2"/>
  <c r="M13" i="2"/>
  <c r="O13" i="2" s="1"/>
  <c r="N13" i="2"/>
  <c r="P13" i="2" s="1"/>
  <c r="N10" i="2"/>
  <c r="P10" i="2" s="1"/>
  <c r="M14" i="2"/>
  <c r="N14" i="2"/>
  <c r="M15" i="2"/>
  <c r="N15" i="2"/>
  <c r="N12" i="2"/>
  <c r="P12" i="2" s="1"/>
  <c r="M7" i="2"/>
  <c r="N7" i="2"/>
  <c r="R2" i="2"/>
  <c r="J2" i="2"/>
  <c r="D19" i="1"/>
  <c r="F14" i="1"/>
  <c r="F15" i="1"/>
  <c r="G15" i="1" s="1"/>
  <c r="G8" i="1"/>
  <c r="D14" i="1"/>
  <c r="C15" i="1"/>
  <c r="C14" i="1"/>
  <c r="E14" i="1" s="1"/>
  <c r="N29" i="1" l="1"/>
  <c r="M29" i="1"/>
  <c r="M12" i="1"/>
  <c r="M13" i="1"/>
  <c r="M14" i="1"/>
  <c r="M15" i="1"/>
  <c r="M16" i="1"/>
  <c r="M17" i="1"/>
  <c r="M11" i="1"/>
  <c r="Q8" i="1"/>
  <c r="R8" i="1"/>
  <c r="U8" i="1"/>
  <c r="V8" i="1"/>
  <c r="Q9" i="1"/>
  <c r="R9" i="1"/>
  <c r="U9" i="1"/>
  <c r="V9" i="1"/>
  <c r="F9" i="1"/>
  <c r="G9" i="1" s="1"/>
  <c r="H9" i="1" s="1"/>
  <c r="I9" i="1" s="1"/>
  <c r="J9" i="1" s="1"/>
  <c r="F8" i="1"/>
  <c r="H8" i="1"/>
  <c r="I8" i="1" s="1"/>
  <c r="J8" i="1" s="1"/>
  <c r="U4" i="1" l="1"/>
  <c r="V4" i="1"/>
  <c r="U5" i="1"/>
  <c r="V5" i="1"/>
  <c r="U6" i="1"/>
  <c r="V6" i="1"/>
  <c r="U7" i="1"/>
  <c r="V7" i="1"/>
  <c r="V3" i="1"/>
  <c r="U3" i="1"/>
  <c r="Q5" i="1"/>
  <c r="R5" i="1"/>
  <c r="Q6" i="1"/>
  <c r="R6" i="1"/>
  <c r="Q7" i="1"/>
  <c r="R7" i="1"/>
  <c r="R4" i="1"/>
  <c r="Q4" i="1"/>
  <c r="R3" i="1"/>
  <c r="Q3" i="1"/>
  <c r="J3" i="1"/>
  <c r="J4" i="1"/>
  <c r="J5" i="1"/>
  <c r="J6" i="1"/>
  <c r="J7" i="1"/>
  <c r="J2" i="1"/>
  <c r="H3" i="1"/>
  <c r="I3" i="1" s="1"/>
  <c r="H4" i="1"/>
  <c r="I4" i="1"/>
  <c r="H5" i="1"/>
  <c r="I5" i="1" s="1"/>
  <c r="H6" i="1"/>
  <c r="I6" i="1"/>
  <c r="H7" i="1"/>
  <c r="I7" i="1" s="1"/>
  <c r="I2" i="1"/>
  <c r="H2" i="1"/>
  <c r="G3" i="1"/>
  <c r="G4" i="1"/>
  <c r="G5" i="1"/>
  <c r="G6" i="1"/>
  <c r="G7" i="1"/>
  <c r="G2" i="1"/>
  <c r="F3" i="1"/>
  <c r="F4" i="1"/>
  <c r="F5" i="1"/>
  <c r="F6" i="1"/>
  <c r="F7" i="1"/>
  <c r="F2" i="1"/>
</calcChain>
</file>

<file path=xl/sharedStrings.xml><?xml version="1.0" encoding="utf-8"?>
<sst xmlns="http://schemas.openxmlformats.org/spreadsheetml/2006/main" count="320" uniqueCount="95">
  <si>
    <t>diff TVA</t>
  </si>
  <si>
    <t>diff HT</t>
  </si>
  <si>
    <t>diff TTC</t>
  </si>
  <si>
    <t>RefSARL</t>
  </si>
  <si>
    <t>Ref BE</t>
  </si>
  <si>
    <t>SARL</t>
  </si>
  <si>
    <t>BE</t>
  </si>
  <si>
    <t>Montant Chantier</t>
  </si>
  <si>
    <t>TVA</t>
  </si>
  <si>
    <t>Red Forf *2</t>
  </si>
  <si>
    <t>HT avant Red</t>
  </si>
  <si>
    <t>Mnt SARL</t>
  </si>
  <si>
    <t>Mnt BE</t>
  </si>
  <si>
    <t xml:space="preserve">Select </t>
  </si>
  <si>
    <t>F67MW1512-07</t>
  </si>
  <si>
    <t>NULL</t>
  </si>
  <si>
    <t>80.00</t>
  </si>
  <si>
    <t>F35ELD1512-120</t>
  </si>
  <si>
    <t>70.00</t>
  </si>
  <si>
    <t>15498.04</t>
  </si>
  <si>
    <t>2583.01</t>
  </si>
  <si>
    <t>F49AR1512-05</t>
  </si>
  <si>
    <t>90.00</t>
  </si>
  <si>
    <t>F35ELD1512-122</t>
  </si>
  <si>
    <t>8016.17</t>
  </si>
  <si>
    <t>728.74</t>
  </si>
  <si>
    <t>F35BR1512-08</t>
  </si>
  <si>
    <t>F35ELD1512-123</t>
  </si>
  <si>
    <t>3213.1</t>
  </si>
  <si>
    <t>292.1</t>
  </si>
  <si>
    <t>F31DC1512-07</t>
  </si>
  <si>
    <t>F35ELD1512-124</t>
  </si>
  <si>
    <t>460.73</t>
  </si>
  <si>
    <t>14107.5</t>
  </si>
  <si>
    <t>1282.5</t>
  </si>
  <si>
    <t>F69LM1512-02</t>
  </si>
  <si>
    <t>F35ELD1512-125</t>
  </si>
  <si>
    <t>646.53</t>
  </si>
  <si>
    <t>F50RG1512-10</t>
  </si>
  <si>
    <t>60.00</t>
  </si>
  <si>
    <t>F35ELD1512-127</t>
  </si>
  <si>
    <t>902.26</t>
  </si>
  <si>
    <t>7528.55</t>
  </si>
  <si>
    <t>684.41</t>
  </si>
  <si>
    <t>F58XK1512-10</t>
  </si>
  <si>
    <t>79.00</t>
  </si>
  <si>
    <t>F35ELD1512-130</t>
  </si>
  <si>
    <t>504.89</t>
  </si>
  <si>
    <t>65.00</t>
  </si>
  <si>
    <t>6326.79</t>
  </si>
  <si>
    <t>575.16</t>
  </si>
  <si>
    <t>F43KD1512-12</t>
  </si>
  <si>
    <t>TVA196</t>
  </si>
  <si>
    <t>Red</t>
  </si>
  <si>
    <t>Chantier</t>
  </si>
  <si>
    <t>RefFacture</t>
  </si>
  <si>
    <t>RefBE</t>
  </si>
  <si>
    <t>Mnt Facture</t>
  </si>
  <si>
    <t>Mnt Facture 2</t>
  </si>
  <si>
    <t>update TFacture set Montant = 360, TVANormale = 60 Where RefFacture = 24710;</t>
  </si>
  <si>
    <t>Update TDetailFacture Set PrixHT = 300 Where RefFacture = 24710 and Designation like '%Redevance 2.5%';</t>
  </si>
  <si>
    <t>update TFacture set Montant = 902.26, TVANormale = 60 Where RefFacture = 24711;</t>
  </si>
  <si>
    <t>Update TDetailFacture Set PrixHT = 300 Where RefFacture = 24711 and Designation like '%Redevance 2.5%';</t>
  </si>
  <si>
    <t>From</t>
  </si>
  <si>
    <t>F81CA1602-01</t>
  </si>
  <si>
    <t>Contrôle du fabricant - Chantier SMAGGHE</t>
  </si>
  <si>
    <t>F38SM1602-01</t>
  </si>
  <si>
    <t>Contrôle du fabricant - Chantier LEGER</t>
  </si>
  <si>
    <t>2641.2</t>
  </si>
  <si>
    <t>F38SM1602-02</t>
  </si>
  <si>
    <t>Contrôle du fabricant - Chantier PERARD</t>
  </si>
  <si>
    <t>2961.47</t>
  </si>
  <si>
    <t>F22SC1601-02</t>
  </si>
  <si>
    <t>Produit</t>
  </si>
  <si>
    <t>Detail</t>
  </si>
  <si>
    <t>RefInstallFacture</t>
  </si>
  <si>
    <t xml:space="preserve">INSERT INTO TDetailFacture(RefFacture, Quantite, Remise, RefProduit, PrixHT, Designation, TauxTVA, CodeTVA) </t>
  </si>
  <si>
    <t>Select 24630,1,0,27795,125,df.Designation,df.TauxTVA,df.CodeTVA</t>
  </si>
  <si>
    <t>From TDetailFacture df where df.RefDetailFacture = 121659</t>
  </si>
  <si>
    <t>F58XK1602-02</t>
  </si>
  <si>
    <t>F35ELD1602-009</t>
  </si>
  <si>
    <t>782.41</t>
  </si>
  <si>
    <t>F58XK1602-03</t>
  </si>
  <si>
    <t>F35ELD1602-010</t>
  </si>
  <si>
    <t>96.00</t>
  </si>
  <si>
    <t>Effacer</t>
  </si>
  <si>
    <t xml:space="preserve">Copier </t>
  </si>
  <si>
    <t xml:space="preserve">Modifier </t>
  </si>
  <si>
    <t>86.00</t>
  </si>
  <si>
    <t>F58XK1602-04</t>
  </si>
  <si>
    <t>F35ELD1602-011</t>
  </si>
  <si>
    <t>562.26</t>
  </si>
  <si>
    <t>F58XK1602-05</t>
  </si>
  <si>
    <t>F35ELD1602-012</t>
  </si>
  <si>
    <t>562.8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</si>
</sst>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€_-;\-* #,##0.00\ _€_-;_-* &quot;-&quot;??\ _€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vertical="center" wrapText="1"/>
    </xf>
    <xf numFmtId="43" fontId="0" fillId="0" borderId="0" xfId="1" applyFont="1"/>
    <xf numFmtId="10" fontId="0" fillId="0" borderId="0" xfId="1" applyNumberFormat="1" applyFont="1"/>
    <xf numFmtId="43" fontId="0" fillId="0" borderId="0" xfId="0" applyNumberFormat="1"/>
    <xf numFmtId="43" fontId="0" fillId="2" borderId="0" xfId="0" applyNumberFormat="1" applyFill="1"/>
    <xf numFmtId="43" fontId="0" fillId="3" borderId="0" xfId="0" applyNumberFormat="1" applyFill="1"/>
    <xf numFmtId="0" fontId="0" fillId="4" borderId="0" xfId="0" applyFill="1"/>
    <xf numFmtId="43" fontId="0" fillId="4" borderId="0" xfId="1" applyFont="1" applyFill="1"/>
    <xf numFmtId="14" fontId="0" fillId="0" borderId="0" xfId="0" applyNumberFormat="1" applyAlignment="1">
      <alignment vertical="center" wrapText="1"/>
    </xf>
    <xf numFmtId="0" fontId="2" fillId="0" borderId="0" xfId="0" applyFont="1" applyAlignment="1">
      <alignment vertical="center" wrapText="1"/>
    </xf>
    <xf numFmtId="0" fontId="0" fillId="5" borderId="0" xfId="0" applyFill="1" applyAlignment="1">
      <alignment vertical="center" wrapText="1"/>
    </xf>
    <xf numFmtId="0" fontId="0" fillId="5" borderId="0" xfId="0" applyFill="1"/>
    <xf numFmtId="0" fontId="3" fillId="0" borderId="0" xfId="2" applyAlignment="1">
      <alignment vertical="center" wrapText="1"/>
    </xf>
  </cellXfs>
  <cellStyles count="3">
    <cellStyle name="Lien hypertexte" xfId="2" builtinId="8"/>
    <cellStyle name="Millier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https://phpmyadmin.ovh.net/sql.php?db=jardinsawprod;table=TInstallFacture;sql_query=DELETE+FROM+%60jardinsawprod%60.%60TInstallFacture%60+WHERE+%60TInstallFacture%60.%60RefInstallFacture%60+%3D+2809;message_to_show=La+ligne+a+%C3%A9t%C3%A9+effac%C3%A9e.;goto=sql.php?db%3Djardinsawprod;table%3DTInstallFacture;sql_query%3DSELECT%2BRefInstallFacture,%2BMontant,%2BTVA196,%2BRedevance%2BFROM%2B%60TInstallFacture%60%2B%0d%0aWHERE%2B%60DateEmission%60%2B%3D%2B'2015-12-31'%2B;message_to_show%3DLa%2Bligne%2Ba%2B%C3%A9t%C3%A9%2Beffac%C3%A9e.;goto%3Dtbl_sql.php;token%3Dd9be16d527c2d29a7f2a6935fa7190ca;token=d9be16d527c2d29a7f2a6935fa7190ca" TargetMode="External"/><Relationship Id="rId13" Type="http://schemas.openxmlformats.org/officeDocument/2006/relationships/hyperlink" Target="https://phpmyadmin.ovh.net/tbl_change.php?db=jardinsawprod;table=TInstallFacture;where_clause=%60TInstallFacture%60.%60RefInstallFacture%60+%3D+2810;clause_is_unique=1;sql_query=SELECT+RefInstallFacture,+Montant,+TVA196,+Redevance+FROM+%60TInstallFacture%60+%0d%0aWHERE+%60DateEmission%60+%3D+'2015-12-31'+;goto=sql.php;default_action=update;token=d9be16d527c2d29a7f2a6935fa7190ca" TargetMode="External"/><Relationship Id="rId18" Type="http://schemas.openxmlformats.org/officeDocument/2006/relationships/hyperlink" Target="https://phpmyadmin.ovh.net/tbl_change.php?db=jardinsawprod;table=TInstallFacture;where_clause=%60TInstallFacture%60.%60RefInstallFacture%60+%3D+2812;clause_is_unique=1;sql_query=SELECT+RefInstallFacture,+Montant,+TVA196,+Redevance+FROM+%60TInstallFacture%60+%0d%0aWHERE+%60DateEmission%60+%3D+'2015-12-31'+;goto=sql.php;default_action=insert;token=d9be16d527c2d29a7f2a6935fa7190ca" TargetMode="External"/><Relationship Id="rId3" Type="http://schemas.openxmlformats.org/officeDocument/2006/relationships/hyperlink" Target="https://phpmyadmin.ovh.net/tbl_change.php?db=jardinsawprod;table=TInstallFacture;where_clause=%60TInstallFacture%60.%60RefInstallFacture%60+%3D+2805;clause_is_unique=1;sql_query=SELECT+RefInstallFacture,+Montant,+TVA196,+Redevance+FROM+%60TInstallFacture%60+%0d%0aWHERE+%60DateEmission%60+%3D+'2015-12-31'+;goto=sql.php;default_action=insert;token=d9be16d527c2d29a7f2a6935fa7190ca" TargetMode="External"/><Relationship Id="rId7" Type="http://schemas.openxmlformats.org/officeDocument/2006/relationships/hyperlink" Target="https://phpmyadmin.ovh.net/tbl_change.php?db=jardinsawprod;table=TInstallFacture;where_clause=%60TInstallFacture%60.%60RefInstallFacture%60+%3D+2806;clause_is_unique=1;sql_query=SELECT+RefInstallFacture,+Montant,+TVA196,+Redevance+FROM+%60TInstallFacture%60+%0d%0aWHERE+%60DateEmission%60+%3D+'2015-12-31'+;goto=sql.php;default_action=update;token=d9be16d527c2d29a7f2a6935fa7190ca" TargetMode="External"/><Relationship Id="rId12" Type="http://schemas.openxmlformats.org/officeDocument/2006/relationships/hyperlink" Target="https://phpmyadmin.ovh.net/tbl_change.php?db=jardinsawprod;table=TInstallFacture;where_clause=%60TInstallFacture%60.%60RefInstallFacture%60+%3D+2810;clause_is_unique=1;sql_query=SELECT+RefInstallFacture,+Montant,+TVA196,+Redevance+FROM+%60TInstallFacture%60+%0d%0aWHERE+%60DateEmission%60+%3D+'2015-12-31'+;goto=sql.php;default_action=insert;token=d9be16d527c2d29a7f2a6935fa7190ca" TargetMode="External"/><Relationship Id="rId17" Type="http://schemas.openxmlformats.org/officeDocument/2006/relationships/hyperlink" Target="https://phpmyadmin.ovh.net/sql.php?db=jardinsawprod;table=TInstallFacture;sql_query=DELETE+FROM+%60jardinsawprod%60.%60TInstallFacture%60+WHERE+%60TInstallFacture%60.%60RefInstallFacture%60+%3D+2812;message_to_show=La+ligne+a+%C3%A9t%C3%A9+effac%C3%A9e.;goto=sql.php?db%3Djardinsawprod;table%3DTInstallFacture;sql_query%3DSELECT%2BRefInstallFacture,%2BMontant,%2BTVA196,%2BRedevance%2BFROM%2B%60TInstallFacture%60%2B%0d%0aWHERE%2B%60DateEmission%60%2B%3D%2B'2015-12-31'%2B;message_to_show%3DLa%2Bligne%2Ba%2B%C3%A9t%C3%A9%2Beffac%C3%A9e.;goto%3Dtbl_sql.php;token%3Dd9be16d527c2d29a7f2a6935fa7190ca;token=d9be16d527c2d29a7f2a6935fa7190ca" TargetMode="External"/><Relationship Id="rId2" Type="http://schemas.openxmlformats.org/officeDocument/2006/relationships/image" Target="../media/image2.gif"/><Relationship Id="rId16" Type="http://schemas.openxmlformats.org/officeDocument/2006/relationships/hyperlink" Target="https://phpmyadmin.ovh.net/tbl_change.php?db=jardinsawprod;table=TInstallFacture;where_clause=%60TInstallFacture%60.%60RefInstallFacture%60+%3D+2811;clause_is_unique=1;sql_query=SELECT+RefInstallFacture,+Montant,+TVA196,+Redevance+FROM+%60TInstallFacture%60+%0d%0aWHERE+%60DateEmission%60+%3D+'2015-12-31'+;goto=sql.php;default_action=update;token=d9be16d527c2d29a7f2a6935fa7190ca" TargetMode="External"/><Relationship Id="rId20" Type="http://schemas.openxmlformats.org/officeDocument/2006/relationships/hyperlink" Target="https://phpmyadmin.ovh.net/sql.php?db=jardinsawprod;table=TInstallFacture;sql_query=DELETE+FROM+%60jardinsawprod%60.%60TInstallFacture%60+WHERE+%60TInstallFacture%60.%60RefInstallFacture%60+%3D+2814;message_to_show=La+ligne+a+%C3%A9t%C3%A9+effac%C3%A9e.;goto=sql.php?db%3Djardinsawprod;table%3DTInstallFacture;sql_query%3DSELECT%2BRefInstallFacture,%2BMontant,%2BTVA196,%2BRedevance%2BFROM%2B%60TInstallFacture%60%2B%0d%0aWHERE%2B%60DateEmission%60%2B%3D%2B'2015-12-31'%2B;message_to_show%3DLa%2Bligne%2Ba%2B%C3%A9t%C3%A9%2Beffac%C3%A9e.;goto%3Dtbl_sql.php;token%3Dd9be16d527c2d29a7f2a6935fa7190ca;token=d9be16d527c2d29a7f2a6935fa7190ca" TargetMode="External"/><Relationship Id="rId1" Type="http://schemas.openxmlformats.org/officeDocument/2006/relationships/hyperlink" Target="https://phpmyadmin.ovh.net/sql.php?db=jardinsawprod;table=TInstallFacture;sql_query=DELETE+FROM+%60jardinsawprod%60.%60TInstallFacture%60+WHERE+%60TInstallFacture%60.%60RefInstallFacture%60+%3D+2805;message_to_show=La+ligne+a+%C3%A9t%C3%A9+effac%C3%A9e.;goto=sql.php?db%3Djardinsawprod;table%3DTInstallFacture;sql_query%3DSELECT%2BRefInstallFacture,%2BMontant,%2BTVA196,%2BRedevance%2BFROM%2B%60TInstallFacture%60%2B%0d%0aWHERE%2B%60DateEmission%60%2B%3D%2B'2015-12-31'%2B;message_to_show%3DLa%2Bligne%2Ba%2B%C3%A9t%C3%A9%2Beffac%C3%A9e.;goto%3Dtbl_sql.php;token%3Dd9be16d527c2d29a7f2a6935fa7190ca;token=d9be16d527c2d29a7f2a6935fa7190ca" TargetMode="External"/><Relationship Id="rId6" Type="http://schemas.openxmlformats.org/officeDocument/2006/relationships/hyperlink" Target="https://phpmyadmin.ovh.net/tbl_change.php?db=jardinsawprod;table=TInstallFacture;where_clause=%60TInstallFacture%60.%60RefInstallFacture%60+%3D+2806;clause_is_unique=1;sql_query=SELECT+RefInstallFacture,+Montant,+TVA196,+Redevance+FROM+%60TInstallFacture%60+%0d%0aWHERE+%60DateEmission%60+%3D+'2015-12-31'+;goto=sql.php;default_action=insert;token=d9be16d527c2d29a7f2a6935fa7190ca" TargetMode="External"/><Relationship Id="rId11" Type="http://schemas.openxmlformats.org/officeDocument/2006/relationships/hyperlink" Target="https://phpmyadmin.ovh.net/sql.php?db=jardinsawprod;table=TInstallFacture;sql_query=DELETE+FROM+%60jardinsawprod%60.%60TInstallFacture%60+WHERE+%60TInstallFacture%60.%60RefInstallFacture%60+%3D+2810;message_to_show=La+ligne+a+%C3%A9t%C3%A9+effac%C3%A9e.;goto=sql.php?db%3Djardinsawprod;table%3DTInstallFacture;sql_query%3DSELECT%2BRefInstallFacture,%2BMontant,%2BTVA196,%2BRedevance%2BFROM%2B%60TInstallFacture%60%2B%0d%0aWHERE%2B%60DateEmission%60%2B%3D%2B'2015-12-31'%2B;message_to_show%3DLa%2Bligne%2Ba%2B%C3%A9t%C3%A9%2Beffac%C3%A9e.;goto%3Dtbl_sql.php;token%3Dd9be16d527c2d29a7f2a6935fa7190ca;token=d9be16d527c2d29a7f2a6935fa7190ca" TargetMode="External"/><Relationship Id="rId5" Type="http://schemas.openxmlformats.org/officeDocument/2006/relationships/hyperlink" Target="https://phpmyadmin.ovh.net/sql.php?db=jardinsawprod;table=TInstallFacture;sql_query=DELETE+FROM+%60jardinsawprod%60.%60TInstallFacture%60+WHERE+%60TInstallFacture%60.%60RefInstallFacture%60+%3D+2806;message_to_show=La+ligne+a+%C3%A9t%C3%A9+effac%C3%A9e.;goto=sql.php?db%3Djardinsawprod;table%3DTInstallFacture;sql_query%3DSELECT%2BRefInstallFacture,%2BMontant,%2BTVA196,%2BRedevance%2BFROM%2B%60TInstallFacture%60%2B%0d%0aWHERE%2B%60DateEmission%60%2B%3D%2B'2015-12-31'%2B;message_to_show%3DLa%2Bligne%2Ba%2B%C3%A9t%C3%A9%2Beffac%C3%A9e.;goto%3Dtbl_sql.php;token%3Dd9be16d527c2d29a7f2a6935fa7190ca;token=d9be16d527c2d29a7f2a6935fa7190ca" TargetMode="External"/><Relationship Id="rId15" Type="http://schemas.openxmlformats.org/officeDocument/2006/relationships/hyperlink" Target="https://phpmyadmin.ovh.net/tbl_change.php?db=jardinsawprod;table=TInstallFacture;where_clause=%60TInstallFacture%60.%60RefInstallFacture%60+%3D+2811;clause_is_unique=1;sql_query=SELECT+RefInstallFacture,+Montant,+TVA196,+Redevance+FROM+%60TInstallFacture%60+%0d%0aWHERE+%60DateEmission%60+%3D+'2015-12-31'+;goto=sql.php;default_action=insert;token=d9be16d527c2d29a7f2a6935fa7190ca" TargetMode="External"/><Relationship Id="rId10" Type="http://schemas.openxmlformats.org/officeDocument/2006/relationships/hyperlink" Target="https://phpmyadmin.ovh.net/tbl_change.php?db=jardinsawprod;table=TInstallFacture;where_clause=%60TInstallFacture%60.%60RefInstallFacture%60+%3D+2809;clause_is_unique=1;sql_query=SELECT+RefInstallFacture,+Montant,+TVA196,+Redevance+FROM+%60TInstallFacture%60+%0d%0aWHERE+%60DateEmission%60+%3D+'2015-12-31'+;goto=sql.php;default_action=update;token=d9be16d527c2d29a7f2a6935fa7190ca" TargetMode="External"/><Relationship Id="rId19" Type="http://schemas.openxmlformats.org/officeDocument/2006/relationships/hyperlink" Target="https://phpmyadmin.ovh.net/tbl_change.php?db=jardinsawprod;table=TInstallFacture;where_clause=%60TInstallFacture%60.%60RefInstallFacture%60+%3D+2812;clause_is_unique=1;sql_query=SELECT+RefInstallFacture,+Montant,+TVA196,+Redevance+FROM+%60TInstallFacture%60+%0d%0aWHERE+%60DateEmission%60+%3D+'2015-12-31'+;goto=sql.php;default_action=update;token=d9be16d527c2d29a7f2a6935fa7190ca" TargetMode="External"/><Relationship Id="rId4" Type="http://schemas.openxmlformats.org/officeDocument/2006/relationships/hyperlink" Target="https://phpmyadmin.ovh.net/tbl_change.php?db=jardinsawprod;table=TInstallFacture;where_clause=%60TInstallFacture%60.%60RefInstallFacture%60+%3D+2805;clause_is_unique=1;sql_query=SELECT+RefInstallFacture,+Montant,+TVA196,+Redevance+FROM+%60TInstallFacture%60+%0d%0aWHERE+%60DateEmission%60+%3D+'2015-12-31'+;goto=sql.php;default_action=update;token=d9be16d527c2d29a7f2a6935fa7190ca" TargetMode="External"/><Relationship Id="rId9" Type="http://schemas.openxmlformats.org/officeDocument/2006/relationships/hyperlink" Target="https://phpmyadmin.ovh.net/tbl_change.php?db=jardinsawprod;table=TInstallFacture;where_clause=%60TInstallFacture%60.%60RefInstallFacture%60+%3D+2809;clause_is_unique=1;sql_query=SELECT+RefInstallFacture,+Montant,+TVA196,+Redevance+FROM+%60TInstallFacture%60+%0d%0aWHERE+%60DateEmission%60+%3D+'2015-12-31'+;goto=sql.php;default_action=insert;token=d9be16d527c2d29a7f2a6935fa7190ca" TargetMode="External"/><Relationship Id="rId14" Type="http://schemas.openxmlformats.org/officeDocument/2006/relationships/hyperlink" Target="https://phpmyadmin.ovh.net/sql.php?db=jardinsawprod;table=TInstallFacture;sql_query=DELETE+FROM+%60jardinsawprod%60.%60TInstallFacture%60+WHERE+%60TInstallFacture%60.%60RefInstallFacture%60+%3D+2811;message_to_show=La+ligne+a+%C3%A9t%C3%A9+effac%C3%A9e.;goto=sql.php?db%3Djardinsawprod;table%3DTInstallFacture;sql_query%3DSELECT%2BRefInstallFacture,%2BMontant,%2BTVA196,%2BRedevance%2BFROM%2B%60TInstallFacture%60%2B%0d%0aWHERE%2B%60DateEmission%60%2B%3D%2B'2015-12-31'%2B;message_to_show%3DLa%2Bligne%2Ba%2B%C3%A9t%C3%A9%2Beffac%C3%A9e.;goto%3Dtbl_sql.php;token%3Dd9be16d527c2d29a7f2a6935fa7190ca;token=d9be16d527c2d29a7f2a6935fa7190ca" TargetMode="Externa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hyperlink" Target="https://phpmyadmin.ovh.net/sql.php?db=jardinsawprod;table=TInstallFacture;sql_query=DELETE+FROM+%60jardinsawprod%60.%60TInstallFacture%60+WHERE+%60TInstallFacture%60.%60RefInstallFacture%60+%3D+2809;message_to_show=La+ligne+a+%C3%A9t%C3%A9+effac%C3%A9e.;goto=sql.php?db%3Djardinsawprod;table%3DTInstallFacture;sql_query%3DSELECT%2BRefInstallFacture,%2BMontant,%2BTVA196,%2BRedevance%2BFROM%2B%60TInstallFacture%60%2B%0d%0aWHERE%2B%60DateEmission%60%2B%3D%2B'2015-12-31'%2B;message_to_show%3DLa%2Bligne%2Ba%2B%C3%A9t%C3%A9%2Beffac%C3%A9e.;goto%3Dtbl_sql.php;token%3Dd9be16d527c2d29a7f2a6935fa7190ca;token=d9be16d527c2d29a7f2a6935fa7190ca" TargetMode="External"/><Relationship Id="rId13" Type="http://schemas.openxmlformats.org/officeDocument/2006/relationships/hyperlink" Target="https://phpmyadmin.ovh.net/tbl_change.php?db=jardinsawprod;table=TFacture;where_clause=%60TFacture%60.%60RefFacture%60+%3D+24860;clause_is_unique=1;sql_query=SELECT+%2A++FROM+%60TFacture%60+WHERE+%60RefInstallFacture%60+IN+%282842%2C2843%2C2844%2C2845%29;goto=sql.php;default_action=update;token=5c56600cbf1b42179c5c7df3d8f7d304" TargetMode="External"/><Relationship Id="rId18" Type="http://schemas.openxmlformats.org/officeDocument/2006/relationships/hyperlink" Target="https://phpmyadmin.ovh.net/tbl_change.php?db=jardinsawprod;table=TFacture;where_clause=%60TFacture%60.%60RefFacture%60+%3D+24862;clause_is_unique=1;sql_query=SELECT+%2A++FROM+%60TFacture%60+WHERE+%60RefInstallFacture%60+IN+%282842%2C2843%2C2844%2C2845%29;goto=sql.php;default_action=insert;token=5c56600cbf1b42179c5c7df3d8f7d304" TargetMode="External"/><Relationship Id="rId26" Type="http://schemas.openxmlformats.org/officeDocument/2006/relationships/hyperlink" Target="https://phpmyadmin.ovh.net/sql.php?db=jardinsawprod;table=TFacture;sql_query=DELETE+FROM+%60jardinsawprod%60.%60TFacture%60+WHERE+%60TFacture%60.%60RefFacture%60+%3D+24865;message_to_show=La+ligne+a+%C3%A9t%C3%A9+effac%C3%A9e.;goto=sql.php%3Fdb%3Djardinsawprod%3Btable%3DTFacture%3Bsql_query%3DSELECT%2B%252A%2B%2BFROM%2B%2560TFacture%2560%2BWHERE%2B%2560RefInstallFacture%2560%2BIN%2B%25282842%252C2843%252C2844%252C2845%2529%3Bmessage_to_show%3DLa%2Bligne%2Ba%2B%25C3%25A9t%25C3%25A9%2Beffac%25C3%25A9e.%3Bgoto%3Dtbl_sql.php%3Btoken%3D5c56600cbf1b42179c5c7df3d8f7d304;token=5c56600cbf1b42179c5c7df3d8f7d304" TargetMode="External"/><Relationship Id="rId3" Type="http://schemas.openxmlformats.org/officeDocument/2006/relationships/hyperlink" Target="https://phpmyadmin.ovh.net/tbl_change.php?db=jardinsawprod;table=TInstallFacture;where_clause=%60TInstallFacture%60.%60RefInstallFacture%60+%3D+2805;clause_is_unique=1;sql_query=SELECT+RefInstallFacture,+Montant,+TVA196,+Redevance+FROM+%60TInstallFacture%60+%0d%0aWHERE+%60DateEmission%60+%3D+'2015-12-31'+;goto=sql.php;default_action=insert;token=d9be16d527c2d29a7f2a6935fa7190ca" TargetMode="External"/><Relationship Id="rId21" Type="http://schemas.openxmlformats.org/officeDocument/2006/relationships/hyperlink" Target="https://phpmyadmin.ovh.net/tbl_change.php?db=jardinsawprod;table=TFacture;where_clause=%60TFacture%60.%60RefFacture%60+%3D+24863;clause_is_unique=1;sql_query=SELECT+%2A++FROM+%60TFacture%60+WHERE+%60RefInstallFacture%60+IN+%282842%2C2843%2C2844%2C2845%29;goto=sql.php;default_action=insert;token=5c56600cbf1b42179c5c7df3d8f7d304" TargetMode="External"/><Relationship Id="rId7" Type="http://schemas.openxmlformats.org/officeDocument/2006/relationships/hyperlink" Target="https://phpmyadmin.ovh.net/tbl_change.php?db=jardinsawprod;table=TInstallFacture;where_clause=%60TInstallFacture%60.%60RefInstallFacture%60+%3D+2806;clause_is_unique=1;sql_query=SELECT+RefInstallFacture,+Montant,+TVA196,+Redevance+FROM+%60TInstallFacture%60+%0d%0aWHERE+%60DateEmission%60+%3D+'2015-12-31'+;goto=sql.php;default_action=update;token=d9be16d527c2d29a7f2a6935fa7190ca" TargetMode="External"/><Relationship Id="rId12" Type="http://schemas.openxmlformats.org/officeDocument/2006/relationships/hyperlink" Target="https://phpmyadmin.ovh.net/tbl_change.php?db=jardinsawprod;table=TFacture;where_clause=%60TFacture%60.%60RefFacture%60+%3D+24860;clause_is_unique=1;sql_query=SELECT+%2A++FROM+%60TFacture%60+WHERE+%60RefInstallFacture%60+IN+%282842%2C2843%2C2844%2C2845%29;goto=sql.php;default_action=insert;token=5c56600cbf1b42179c5c7df3d8f7d304" TargetMode="External"/><Relationship Id="rId17" Type="http://schemas.openxmlformats.org/officeDocument/2006/relationships/hyperlink" Target="https://phpmyadmin.ovh.net/sql.php?db=jardinsawprod;table=TFacture;sql_query=DELETE+FROM+%60jardinsawprod%60.%60TFacture%60+WHERE+%60TFacture%60.%60RefFacture%60+%3D+24862;message_to_show=La+ligne+a+%C3%A9t%C3%A9+effac%C3%A9e.;goto=sql.php%3Fdb%3Djardinsawprod%3Btable%3DTFacture%3Bsql_query%3DSELECT%2B%252A%2B%2BFROM%2B%2560TFacture%2560%2BWHERE%2B%2560RefInstallFacture%2560%2BIN%2B%25282842%252C2843%252C2844%252C2845%2529%3Bmessage_to_show%3DLa%2Bligne%2Ba%2B%25C3%25A9t%25C3%25A9%2Beffac%25C3%25A9e.%3Bgoto%3Dtbl_sql.php%3Btoken%3D5c56600cbf1b42179c5c7df3d8f7d304;token=5c56600cbf1b42179c5c7df3d8f7d304" TargetMode="External"/><Relationship Id="rId25" Type="http://schemas.openxmlformats.org/officeDocument/2006/relationships/hyperlink" Target="https://phpmyadmin.ovh.net/tbl_change.php?db=jardinsawprod;table=TFacture;where_clause=%60TFacture%60.%60RefFacture%60+%3D+24864;clause_is_unique=1;sql_query=SELECT+%2A++FROM+%60TFacture%60+WHERE+%60RefInstallFacture%60+IN+%282842%2C2843%2C2844%2C2845%29;goto=sql.php;default_action=update;token=5c56600cbf1b42179c5c7df3d8f7d304" TargetMode="External"/><Relationship Id="rId2" Type="http://schemas.openxmlformats.org/officeDocument/2006/relationships/image" Target="../media/image2.gif"/><Relationship Id="rId16" Type="http://schemas.openxmlformats.org/officeDocument/2006/relationships/hyperlink" Target="https://phpmyadmin.ovh.net/tbl_change.php?db=jardinsawprod;table=TFacture;where_clause=%60TFacture%60.%60RefFacture%60+%3D+24861;clause_is_unique=1;sql_query=SELECT+%2A++FROM+%60TFacture%60+WHERE+%60RefInstallFacture%60+IN+%282842%2C2843%2C2844%2C2845%29;goto=sql.php;default_action=update;token=5c56600cbf1b42179c5c7df3d8f7d304" TargetMode="External"/><Relationship Id="rId20" Type="http://schemas.openxmlformats.org/officeDocument/2006/relationships/hyperlink" Target="https://phpmyadmin.ovh.net/sql.php?db=jardinsawprod;table=TFacture;sql_query=DELETE+FROM+%60jardinsawprod%60.%60TFacture%60+WHERE+%60TFacture%60.%60RefFacture%60+%3D+24863;message_to_show=La+ligne+a+%C3%A9t%C3%A9+effac%C3%A9e.;goto=sql.php%3Fdb%3Djardinsawprod%3Btable%3DTFacture%3Bsql_query%3DSELECT%2B%252A%2B%2BFROM%2B%2560TFacture%2560%2BWHERE%2B%2560RefInstallFacture%2560%2BIN%2B%25282842%252C2843%252C2844%252C2845%2529%3Bmessage_to_show%3DLa%2Bligne%2Ba%2B%25C3%25A9t%25C3%25A9%2Beffac%25C3%25A9e.%3Bgoto%3Dtbl_sql.php%3Btoken%3D5c56600cbf1b42179c5c7df3d8f7d304;token=5c56600cbf1b42179c5c7df3d8f7d304" TargetMode="External"/><Relationship Id="rId29" Type="http://schemas.openxmlformats.org/officeDocument/2006/relationships/hyperlink" Target="https://phpmyadmin.ovh.net/sql.php?db=jardinsawprod;table=TFacture;sql_query=DELETE+FROM+%60jardinsawprod%60.%60TFacture%60+WHERE+%60TFacture%60.%60RefFacture%60+%3D+24866;message_to_show=La+ligne+a+%C3%A9t%C3%A9+effac%C3%A9e.;goto=sql.php%3Fdb%3Djardinsawprod%3Btable%3DTFacture%3Bsql_query%3DSELECT%2B%252A%2B%2BFROM%2B%2560TFacture%2560%2BWHERE%2B%2560RefInstallFacture%2560%2BIN%2B%25282842%252C2843%252C2844%252C2845%2529%3Bmessage_to_show%3DLa%2Bligne%2Ba%2B%25C3%25A9t%25C3%25A9%2Beffac%25C3%25A9e.%3Bgoto%3Dtbl_sql.php%3Btoken%3D5c56600cbf1b42179c5c7df3d8f7d304;token=5c56600cbf1b42179c5c7df3d8f7d304" TargetMode="External"/><Relationship Id="rId1" Type="http://schemas.openxmlformats.org/officeDocument/2006/relationships/hyperlink" Target="https://phpmyadmin.ovh.net/sql.php?db=jardinsawprod;table=TInstallFacture;sql_query=DELETE+FROM+%60jardinsawprod%60.%60TInstallFacture%60+WHERE+%60TInstallFacture%60.%60RefInstallFacture%60+%3D+2805;message_to_show=La+ligne+a+%C3%A9t%C3%A9+effac%C3%A9e.;goto=sql.php?db%3Djardinsawprod;table%3DTInstallFacture;sql_query%3DSELECT%2BRefInstallFacture,%2BMontant,%2BTVA196,%2BRedevance%2BFROM%2B%60TInstallFacture%60%2B%0d%0aWHERE%2B%60DateEmission%60%2B%3D%2B'2015-12-31'%2B;message_to_show%3DLa%2Bligne%2Ba%2B%C3%A9t%C3%A9%2Beffac%C3%A9e.;goto%3Dtbl_sql.php;token%3Dd9be16d527c2d29a7f2a6935fa7190ca;token=d9be16d527c2d29a7f2a6935fa7190ca" TargetMode="External"/><Relationship Id="rId6" Type="http://schemas.openxmlformats.org/officeDocument/2006/relationships/hyperlink" Target="https://phpmyadmin.ovh.net/tbl_change.php?db=jardinsawprod;table=TInstallFacture;where_clause=%60TInstallFacture%60.%60RefInstallFacture%60+%3D+2806;clause_is_unique=1;sql_query=SELECT+RefInstallFacture,+Montant,+TVA196,+Redevance+FROM+%60TInstallFacture%60+%0d%0aWHERE+%60DateEmission%60+%3D+'2015-12-31'+;goto=sql.php;default_action=insert;token=d9be16d527c2d29a7f2a6935fa7190ca" TargetMode="External"/><Relationship Id="rId11" Type="http://schemas.openxmlformats.org/officeDocument/2006/relationships/hyperlink" Target="https://phpmyadmin.ovh.net/sql.php?db=jardinsawprod;table=TFacture;sql_query=DELETE+FROM+%60jardinsawprod%60.%60TFacture%60+WHERE+%60TFacture%60.%60RefFacture%60+%3D+24860;message_to_show=La+ligne+a+%C3%A9t%C3%A9+effac%C3%A9e.;goto=sql.php%3Fdb%3Djardinsawprod%3Btable%3DTFacture%3Bsql_query%3DSELECT%2B%252A%2B%2BFROM%2B%2560TFacture%2560%2BWHERE%2B%2560RefInstallFacture%2560%2BIN%2B%25282842%252C2843%252C2844%252C2845%2529%3Bmessage_to_show%3DLa%2Bligne%2Ba%2B%25C3%25A9t%25C3%25A9%2Beffac%25C3%25A9e.%3Bgoto%3Dtbl_sql.php%3Btoken%3D5c56600cbf1b42179c5c7df3d8f7d304;token=5c56600cbf1b42179c5c7df3d8f7d304" TargetMode="External"/><Relationship Id="rId24" Type="http://schemas.openxmlformats.org/officeDocument/2006/relationships/hyperlink" Target="https://phpmyadmin.ovh.net/tbl_change.php?db=jardinsawprod;table=TFacture;where_clause=%60TFacture%60.%60RefFacture%60+%3D+24864;clause_is_unique=1;sql_query=SELECT+%2A++FROM+%60TFacture%60+WHERE+%60RefInstallFacture%60+IN+%282842%2C2843%2C2844%2C2845%29;goto=sql.php;default_action=insert;token=5c56600cbf1b42179c5c7df3d8f7d304" TargetMode="External"/><Relationship Id="rId5" Type="http://schemas.openxmlformats.org/officeDocument/2006/relationships/hyperlink" Target="https://phpmyadmin.ovh.net/sql.php?db=jardinsawprod;table=TInstallFacture;sql_query=DELETE+FROM+%60jardinsawprod%60.%60TInstallFacture%60+WHERE+%60TInstallFacture%60.%60RefInstallFacture%60+%3D+2806;message_to_show=La+ligne+a+%C3%A9t%C3%A9+effac%C3%A9e.;goto=sql.php?db%3Djardinsawprod;table%3DTInstallFacture;sql_query%3DSELECT%2BRefInstallFacture,%2BMontant,%2BTVA196,%2BRedevance%2BFROM%2B%60TInstallFacture%60%2B%0d%0aWHERE%2B%60DateEmission%60%2B%3D%2B'2015-12-31'%2B;message_to_show%3DLa%2Bligne%2Ba%2B%C3%A9t%C3%A9%2Beffac%C3%A9e.;goto%3Dtbl_sql.php;token%3Dd9be16d527c2d29a7f2a6935fa7190ca;token=d9be16d527c2d29a7f2a6935fa7190ca" TargetMode="External"/><Relationship Id="rId15" Type="http://schemas.openxmlformats.org/officeDocument/2006/relationships/hyperlink" Target="https://phpmyadmin.ovh.net/tbl_change.php?db=jardinsawprod;table=TFacture;where_clause=%60TFacture%60.%60RefFacture%60+%3D+24861;clause_is_unique=1;sql_query=SELECT+%2A++FROM+%60TFacture%60+WHERE+%60RefInstallFacture%60+IN+%282842%2C2843%2C2844%2C2845%29;goto=sql.php;default_action=insert;token=5c56600cbf1b42179c5c7df3d8f7d304" TargetMode="External"/><Relationship Id="rId23" Type="http://schemas.openxmlformats.org/officeDocument/2006/relationships/hyperlink" Target="https://phpmyadmin.ovh.net/sql.php?db=jardinsawprod;table=TFacture;sql_query=DELETE+FROM+%60jardinsawprod%60.%60TFacture%60+WHERE+%60TFacture%60.%60RefFacture%60+%3D+24864;message_to_show=La+ligne+a+%C3%A9t%C3%A9+effac%C3%A9e.;goto=sql.php%3Fdb%3Djardinsawprod%3Btable%3DTFacture%3Bsql_query%3DSELECT%2B%252A%2B%2BFROM%2B%2560TFacture%2560%2BWHERE%2B%2560RefInstallFacture%2560%2BIN%2B%25282842%252C2843%252C2844%252C2845%2529%3Bmessage_to_show%3DLa%2Bligne%2Ba%2B%25C3%25A9t%25C3%25A9%2Beffac%25C3%25A9e.%3Bgoto%3Dtbl_sql.php%3Btoken%3D5c56600cbf1b42179c5c7df3d8f7d304;token=5c56600cbf1b42179c5c7df3d8f7d304" TargetMode="External"/><Relationship Id="rId28" Type="http://schemas.openxmlformats.org/officeDocument/2006/relationships/hyperlink" Target="https://phpmyadmin.ovh.net/tbl_change.php?db=jardinsawprod;table=TFacture;where_clause=%60TFacture%60.%60RefFacture%60+%3D+24865;clause_is_unique=1;sql_query=SELECT+%2A++FROM+%60TFacture%60+WHERE+%60RefInstallFacture%60+IN+%282842%2C2843%2C2844%2C2845%29;goto=sql.php;default_action=update;token=5c56600cbf1b42179c5c7df3d8f7d304" TargetMode="External"/><Relationship Id="rId10" Type="http://schemas.openxmlformats.org/officeDocument/2006/relationships/hyperlink" Target="https://phpmyadmin.ovh.net/tbl_change.php?db=jardinsawprod;table=TInstallFacture;where_clause=%60TInstallFacture%60.%60RefInstallFacture%60+%3D+2809;clause_is_unique=1;sql_query=SELECT+RefInstallFacture,+Montant,+TVA196,+Redevance+FROM+%60TInstallFacture%60+%0d%0aWHERE+%60DateEmission%60+%3D+'2015-12-31'+;goto=sql.php;default_action=update;token=d9be16d527c2d29a7f2a6935fa7190ca" TargetMode="External"/><Relationship Id="rId19" Type="http://schemas.openxmlformats.org/officeDocument/2006/relationships/hyperlink" Target="https://phpmyadmin.ovh.net/tbl_change.php?db=jardinsawprod;table=TFacture;where_clause=%60TFacture%60.%60RefFacture%60+%3D+24862;clause_is_unique=1;sql_query=SELECT+%2A++FROM+%60TFacture%60+WHERE+%60RefInstallFacture%60+IN+%282842%2C2843%2C2844%2C2845%29;goto=sql.php;default_action=update;token=5c56600cbf1b42179c5c7df3d8f7d304" TargetMode="External"/><Relationship Id="rId31" Type="http://schemas.openxmlformats.org/officeDocument/2006/relationships/hyperlink" Target="https://phpmyadmin.ovh.net/tbl_change.php?db=jardinsawprod;table=TFacture;where_clause=%60TFacture%60.%60RefFacture%60+%3D+24866;clause_is_unique=1;sql_query=SELECT+%2A++FROM+%60TFacture%60+WHERE+%60RefInstallFacture%60+IN+%282842%2C2843%2C2844%2C2845%29;goto=sql.php;default_action=update;token=5c56600cbf1b42179c5c7df3d8f7d304" TargetMode="External"/><Relationship Id="rId4" Type="http://schemas.openxmlformats.org/officeDocument/2006/relationships/hyperlink" Target="https://phpmyadmin.ovh.net/tbl_change.php?db=jardinsawprod;table=TInstallFacture;where_clause=%60TInstallFacture%60.%60RefInstallFacture%60+%3D+2805;clause_is_unique=1;sql_query=SELECT+RefInstallFacture,+Montant,+TVA196,+Redevance+FROM+%60TInstallFacture%60+%0d%0aWHERE+%60DateEmission%60+%3D+'2015-12-31'+;goto=sql.php;default_action=update;token=d9be16d527c2d29a7f2a6935fa7190ca" TargetMode="External"/><Relationship Id="rId9" Type="http://schemas.openxmlformats.org/officeDocument/2006/relationships/hyperlink" Target="https://phpmyadmin.ovh.net/tbl_change.php?db=jardinsawprod;table=TInstallFacture;where_clause=%60TInstallFacture%60.%60RefInstallFacture%60+%3D+2809;clause_is_unique=1;sql_query=SELECT+RefInstallFacture,+Montant,+TVA196,+Redevance+FROM+%60TInstallFacture%60+%0d%0aWHERE+%60DateEmission%60+%3D+'2015-12-31'+;goto=sql.php;default_action=insert;token=d9be16d527c2d29a7f2a6935fa7190ca" TargetMode="External"/><Relationship Id="rId14" Type="http://schemas.openxmlformats.org/officeDocument/2006/relationships/hyperlink" Target="https://phpmyadmin.ovh.net/sql.php?db=jardinsawprod;table=TFacture;sql_query=DELETE+FROM+%60jardinsawprod%60.%60TFacture%60+WHERE+%60TFacture%60.%60RefFacture%60+%3D+24861;message_to_show=La+ligne+a+%C3%A9t%C3%A9+effac%C3%A9e.;goto=sql.php%3Fdb%3Djardinsawprod%3Btable%3DTFacture%3Bsql_query%3DSELECT%2B%252A%2B%2BFROM%2B%2560TFacture%2560%2BWHERE%2B%2560RefInstallFacture%2560%2BIN%2B%25282842%252C2843%252C2844%252C2845%2529%3Bmessage_to_show%3DLa%2Bligne%2Ba%2B%25C3%25A9t%25C3%25A9%2Beffac%25C3%25A9e.%3Bgoto%3Dtbl_sql.php%3Btoken%3D5c56600cbf1b42179c5c7df3d8f7d304;token=5c56600cbf1b42179c5c7df3d8f7d304" TargetMode="External"/><Relationship Id="rId22" Type="http://schemas.openxmlformats.org/officeDocument/2006/relationships/hyperlink" Target="https://phpmyadmin.ovh.net/tbl_change.php?db=jardinsawprod;table=TFacture;where_clause=%60TFacture%60.%60RefFacture%60+%3D+24863;clause_is_unique=1;sql_query=SELECT+%2A++FROM+%60TFacture%60+WHERE+%60RefInstallFacture%60+IN+%282842%2C2843%2C2844%2C2845%29;goto=sql.php;default_action=update;token=5c56600cbf1b42179c5c7df3d8f7d304" TargetMode="External"/><Relationship Id="rId27" Type="http://schemas.openxmlformats.org/officeDocument/2006/relationships/hyperlink" Target="https://phpmyadmin.ovh.net/tbl_change.php?db=jardinsawprod;table=TFacture;where_clause=%60TFacture%60.%60RefFacture%60+%3D+24865;clause_is_unique=1;sql_query=SELECT+%2A++FROM+%60TFacture%60+WHERE+%60RefInstallFacture%60+IN+%282842%2C2843%2C2844%2C2845%29;goto=sql.php;default_action=insert;token=5c56600cbf1b42179c5c7df3d8f7d304" TargetMode="External"/><Relationship Id="rId30" Type="http://schemas.openxmlformats.org/officeDocument/2006/relationships/hyperlink" Target="https://phpmyadmin.ovh.net/tbl_change.php?db=jardinsawprod;table=TFacture;where_clause=%60TFacture%60.%60RefFacture%60+%3D+24866;clause_is_unique=1;sql_query=SELECT+%2A++FROM+%60TFacture%60+WHERE+%60RefInstallFacture%60+IN+%282842%2C2843%2C2844%2C2845%29;goto=sql.php;default_action=insert;token=5c56600cbf1b42179c5c7df3d8f7d304" TargetMode="Externa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</xdr:row>
      <xdr:rowOff>0</xdr:rowOff>
    </xdr:from>
    <xdr:to>
      <xdr:col>4</xdr:col>
      <xdr:colOff>9525</xdr:colOff>
      <xdr:row>1</xdr:row>
      <xdr:rowOff>9525</xdr:rowOff>
    </xdr:to>
    <xdr:pic>
      <xdr:nvPicPr>
        <xdr:cNvPr id="2" name="Image 1" descr="Effacer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90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9525</xdr:colOff>
      <xdr:row>1</xdr:row>
      <xdr:rowOff>9525</xdr:rowOff>
    </xdr:to>
    <xdr:pic>
      <xdr:nvPicPr>
        <xdr:cNvPr id="3" name="Image 2" descr="Copier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190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9525</xdr:colOff>
      <xdr:row>1</xdr:row>
      <xdr:rowOff>9525</xdr:rowOff>
    </xdr:to>
    <xdr:pic>
      <xdr:nvPicPr>
        <xdr:cNvPr id="4" name="Image 3" descr="Modifier">
          <a:hlinkClick xmlns:r="http://schemas.openxmlformats.org/officeDocument/2006/relationships" r:id="rId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190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</xdr:row>
          <xdr:rowOff>0</xdr:rowOff>
        </xdr:from>
        <xdr:to>
          <xdr:col>4</xdr:col>
          <xdr:colOff>257175</xdr:colOff>
          <xdr:row>2</xdr:row>
          <xdr:rowOff>76200</xdr:rowOff>
        </xdr:to>
        <xdr:sp macro="" textlink="">
          <xdr:nvSpPr>
            <xdr:cNvPr id="1028" name="Control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4</xdr:col>
      <xdr:colOff>0</xdr:colOff>
      <xdr:row>2</xdr:row>
      <xdr:rowOff>0</xdr:rowOff>
    </xdr:from>
    <xdr:to>
      <xdr:col>4</xdr:col>
      <xdr:colOff>9525</xdr:colOff>
      <xdr:row>2</xdr:row>
      <xdr:rowOff>9525</xdr:rowOff>
    </xdr:to>
    <xdr:pic>
      <xdr:nvPicPr>
        <xdr:cNvPr id="6" name="Image 5" descr="Effacer">
          <a:hlinkClick xmlns:r="http://schemas.openxmlformats.org/officeDocument/2006/relationships" r:id="rId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81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9525</xdr:colOff>
      <xdr:row>2</xdr:row>
      <xdr:rowOff>9525</xdr:rowOff>
    </xdr:to>
    <xdr:pic>
      <xdr:nvPicPr>
        <xdr:cNvPr id="7" name="Image 6" descr="Copier">
          <a:hlinkClick xmlns:r="http://schemas.openxmlformats.org/officeDocument/2006/relationships" r:id="rId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381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9525</xdr:colOff>
      <xdr:row>2</xdr:row>
      <xdr:rowOff>9525</xdr:rowOff>
    </xdr:to>
    <xdr:pic>
      <xdr:nvPicPr>
        <xdr:cNvPr id="8" name="Image 7" descr="Modifier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381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</xdr:row>
          <xdr:rowOff>0</xdr:rowOff>
        </xdr:from>
        <xdr:to>
          <xdr:col>4</xdr:col>
          <xdr:colOff>257175</xdr:colOff>
          <xdr:row>3</xdr:row>
          <xdr:rowOff>76200</xdr:rowOff>
        </xdr:to>
        <xdr:sp macro="" textlink="">
          <xdr:nvSpPr>
            <xdr:cNvPr id="1032" name="Control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4</xdr:col>
      <xdr:colOff>0</xdr:colOff>
      <xdr:row>2</xdr:row>
      <xdr:rowOff>0</xdr:rowOff>
    </xdr:from>
    <xdr:to>
      <xdr:col>4</xdr:col>
      <xdr:colOff>9525</xdr:colOff>
      <xdr:row>2</xdr:row>
      <xdr:rowOff>9525</xdr:rowOff>
    </xdr:to>
    <xdr:pic>
      <xdr:nvPicPr>
        <xdr:cNvPr id="10" name="Image 9" descr="Effacer">
          <a:hlinkClick xmlns:r="http://schemas.openxmlformats.org/officeDocument/2006/relationships" r:id="rId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571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9525</xdr:colOff>
      <xdr:row>2</xdr:row>
      <xdr:rowOff>9525</xdr:rowOff>
    </xdr:to>
    <xdr:pic>
      <xdr:nvPicPr>
        <xdr:cNvPr id="11" name="Image 10" descr="Copier">
          <a:hlinkClick xmlns:r="http://schemas.openxmlformats.org/officeDocument/2006/relationships" r:id="rId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571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9525</xdr:colOff>
      <xdr:row>2</xdr:row>
      <xdr:rowOff>9525</xdr:rowOff>
    </xdr:to>
    <xdr:pic>
      <xdr:nvPicPr>
        <xdr:cNvPr id="12" name="Image 11" descr="Modifier">
          <a:hlinkClick xmlns:r="http://schemas.openxmlformats.org/officeDocument/2006/relationships" r:id="rId1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571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</xdr:row>
          <xdr:rowOff>0</xdr:rowOff>
        </xdr:from>
        <xdr:to>
          <xdr:col>4</xdr:col>
          <xdr:colOff>257175</xdr:colOff>
          <xdr:row>3</xdr:row>
          <xdr:rowOff>76200</xdr:rowOff>
        </xdr:to>
        <xdr:sp macro="" textlink="">
          <xdr:nvSpPr>
            <xdr:cNvPr id="1036" name="Control 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4</xdr:col>
      <xdr:colOff>0</xdr:colOff>
      <xdr:row>3</xdr:row>
      <xdr:rowOff>0</xdr:rowOff>
    </xdr:from>
    <xdr:to>
      <xdr:col>4</xdr:col>
      <xdr:colOff>9525</xdr:colOff>
      <xdr:row>3</xdr:row>
      <xdr:rowOff>9525</xdr:rowOff>
    </xdr:to>
    <xdr:pic>
      <xdr:nvPicPr>
        <xdr:cNvPr id="14" name="Image 13" descr="Effacer">
          <a:hlinkClick xmlns:r="http://schemas.openxmlformats.org/officeDocument/2006/relationships" r:id="rId1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762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9525</xdr:colOff>
      <xdr:row>3</xdr:row>
      <xdr:rowOff>9525</xdr:rowOff>
    </xdr:to>
    <xdr:pic>
      <xdr:nvPicPr>
        <xdr:cNvPr id="15" name="Image 14" descr="Copier">
          <a:hlinkClick xmlns:r="http://schemas.openxmlformats.org/officeDocument/2006/relationships" r:id="rId1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762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9525</xdr:colOff>
      <xdr:row>3</xdr:row>
      <xdr:rowOff>9525</xdr:rowOff>
    </xdr:to>
    <xdr:pic>
      <xdr:nvPicPr>
        <xdr:cNvPr id="16" name="Image 15" descr="Modifier">
          <a:hlinkClick xmlns:r="http://schemas.openxmlformats.org/officeDocument/2006/relationships" r:id="rId1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762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</xdr:row>
          <xdr:rowOff>0</xdr:rowOff>
        </xdr:from>
        <xdr:to>
          <xdr:col>4</xdr:col>
          <xdr:colOff>257175</xdr:colOff>
          <xdr:row>4</xdr:row>
          <xdr:rowOff>76200</xdr:rowOff>
        </xdr:to>
        <xdr:sp macro="" textlink="">
          <xdr:nvSpPr>
            <xdr:cNvPr id="1040" name="Control 16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4</xdr:col>
      <xdr:colOff>0</xdr:colOff>
      <xdr:row>4</xdr:row>
      <xdr:rowOff>0</xdr:rowOff>
    </xdr:from>
    <xdr:to>
      <xdr:col>4</xdr:col>
      <xdr:colOff>9525</xdr:colOff>
      <xdr:row>4</xdr:row>
      <xdr:rowOff>9525</xdr:rowOff>
    </xdr:to>
    <xdr:pic>
      <xdr:nvPicPr>
        <xdr:cNvPr id="18" name="Image 17" descr="Effacer">
          <a:hlinkClick xmlns:r="http://schemas.openxmlformats.org/officeDocument/2006/relationships" r:id="rId1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952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9525</xdr:colOff>
      <xdr:row>4</xdr:row>
      <xdr:rowOff>9525</xdr:rowOff>
    </xdr:to>
    <xdr:pic>
      <xdr:nvPicPr>
        <xdr:cNvPr id="19" name="Image 18" descr="Copier">
          <a:hlinkClick xmlns:r="http://schemas.openxmlformats.org/officeDocument/2006/relationships" r:id="rId1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952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9525</xdr:colOff>
      <xdr:row>4</xdr:row>
      <xdr:rowOff>9525</xdr:rowOff>
    </xdr:to>
    <xdr:pic>
      <xdr:nvPicPr>
        <xdr:cNvPr id="20" name="Image 19" descr="Modifier">
          <a:hlinkClick xmlns:r="http://schemas.openxmlformats.org/officeDocument/2006/relationships" r:id="rId1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952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4</xdr:row>
          <xdr:rowOff>0</xdr:rowOff>
        </xdr:from>
        <xdr:to>
          <xdr:col>4</xdr:col>
          <xdr:colOff>257175</xdr:colOff>
          <xdr:row>5</xdr:row>
          <xdr:rowOff>76200</xdr:rowOff>
        </xdr:to>
        <xdr:sp macro="" textlink="">
          <xdr:nvSpPr>
            <xdr:cNvPr id="1044" name="Control 20" hidden="1">
              <a:extLst>
                <a:ext uri="{63B3BB69-23CF-44E3-9099-C40C66FF867C}">
                  <a14:compatExt spid="_x0000_s10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4</xdr:col>
      <xdr:colOff>0</xdr:colOff>
      <xdr:row>5</xdr:row>
      <xdr:rowOff>0</xdr:rowOff>
    </xdr:from>
    <xdr:to>
      <xdr:col>4</xdr:col>
      <xdr:colOff>9525</xdr:colOff>
      <xdr:row>5</xdr:row>
      <xdr:rowOff>9525</xdr:rowOff>
    </xdr:to>
    <xdr:pic>
      <xdr:nvPicPr>
        <xdr:cNvPr id="22" name="Image 21" descr="Effacer">
          <a:hlinkClick xmlns:r="http://schemas.openxmlformats.org/officeDocument/2006/relationships" r:id="rId1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143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9525</xdr:colOff>
      <xdr:row>5</xdr:row>
      <xdr:rowOff>9525</xdr:rowOff>
    </xdr:to>
    <xdr:pic>
      <xdr:nvPicPr>
        <xdr:cNvPr id="23" name="Image 22" descr="Copier">
          <a:hlinkClick xmlns:r="http://schemas.openxmlformats.org/officeDocument/2006/relationships" r:id="rId1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1143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9525</xdr:colOff>
      <xdr:row>5</xdr:row>
      <xdr:rowOff>9525</xdr:rowOff>
    </xdr:to>
    <xdr:pic>
      <xdr:nvPicPr>
        <xdr:cNvPr id="24" name="Image 23" descr="Modifier">
          <a:hlinkClick xmlns:r="http://schemas.openxmlformats.org/officeDocument/2006/relationships" r:id="rId1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1143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5</xdr:row>
          <xdr:rowOff>0</xdr:rowOff>
        </xdr:from>
        <xdr:to>
          <xdr:col>4</xdr:col>
          <xdr:colOff>257175</xdr:colOff>
          <xdr:row>6</xdr:row>
          <xdr:rowOff>76200</xdr:rowOff>
        </xdr:to>
        <xdr:sp macro="" textlink="">
          <xdr:nvSpPr>
            <xdr:cNvPr id="1048" name="Control 24" hidden="1">
              <a:extLst>
                <a:ext uri="{63B3BB69-23CF-44E3-9099-C40C66FF867C}">
                  <a14:compatExt spid="_x0000_s10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4</xdr:col>
      <xdr:colOff>0</xdr:colOff>
      <xdr:row>6</xdr:row>
      <xdr:rowOff>0</xdr:rowOff>
    </xdr:from>
    <xdr:to>
      <xdr:col>4</xdr:col>
      <xdr:colOff>9525</xdr:colOff>
      <xdr:row>6</xdr:row>
      <xdr:rowOff>9525</xdr:rowOff>
    </xdr:to>
    <xdr:pic>
      <xdr:nvPicPr>
        <xdr:cNvPr id="26" name="Image 25" descr="Effacer">
          <a:hlinkClick xmlns:r="http://schemas.openxmlformats.org/officeDocument/2006/relationships" r:id="rId2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333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</xdr:row>
      <xdr:rowOff>0</xdr:rowOff>
    </xdr:from>
    <xdr:to>
      <xdr:col>4</xdr:col>
      <xdr:colOff>9525</xdr:colOff>
      <xdr:row>1</xdr:row>
      <xdr:rowOff>9525</xdr:rowOff>
    </xdr:to>
    <xdr:pic>
      <xdr:nvPicPr>
        <xdr:cNvPr id="2" name="Image 1" descr="Effacer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76650" y="190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9525</xdr:colOff>
      <xdr:row>1</xdr:row>
      <xdr:rowOff>9525</xdr:rowOff>
    </xdr:to>
    <xdr:pic>
      <xdr:nvPicPr>
        <xdr:cNvPr id="3" name="Image 2" descr="Copier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76650" y="190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9525</xdr:colOff>
      <xdr:row>1</xdr:row>
      <xdr:rowOff>9525</xdr:rowOff>
    </xdr:to>
    <xdr:pic>
      <xdr:nvPicPr>
        <xdr:cNvPr id="4" name="Image 3" descr="Modifier">
          <a:hlinkClick xmlns:r="http://schemas.openxmlformats.org/officeDocument/2006/relationships" r:id="rId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76650" y="190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9525</xdr:colOff>
      <xdr:row>1</xdr:row>
      <xdr:rowOff>9525</xdr:rowOff>
    </xdr:to>
    <xdr:pic>
      <xdr:nvPicPr>
        <xdr:cNvPr id="5" name="Image 4" descr="Effacer">
          <a:hlinkClick xmlns:r="http://schemas.openxmlformats.org/officeDocument/2006/relationships" r:id="rId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76650" y="381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9525</xdr:colOff>
      <xdr:row>1</xdr:row>
      <xdr:rowOff>9525</xdr:rowOff>
    </xdr:to>
    <xdr:pic>
      <xdr:nvPicPr>
        <xdr:cNvPr id="6" name="Image 5" descr="Copier">
          <a:hlinkClick xmlns:r="http://schemas.openxmlformats.org/officeDocument/2006/relationships" r:id="rId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76650" y="381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9525</xdr:colOff>
      <xdr:row>1</xdr:row>
      <xdr:rowOff>9525</xdr:rowOff>
    </xdr:to>
    <xdr:pic>
      <xdr:nvPicPr>
        <xdr:cNvPr id="7" name="Image 6" descr="Modifier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76650" y="381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9525</xdr:colOff>
      <xdr:row>1</xdr:row>
      <xdr:rowOff>9525</xdr:rowOff>
    </xdr:to>
    <xdr:pic>
      <xdr:nvPicPr>
        <xdr:cNvPr id="8" name="Image 7" descr="Effacer">
          <a:hlinkClick xmlns:r="http://schemas.openxmlformats.org/officeDocument/2006/relationships" r:id="rId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76650" y="381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9525</xdr:colOff>
      <xdr:row>1</xdr:row>
      <xdr:rowOff>9525</xdr:rowOff>
    </xdr:to>
    <xdr:pic>
      <xdr:nvPicPr>
        <xdr:cNvPr id="9" name="Image 8" descr="Copier">
          <a:hlinkClick xmlns:r="http://schemas.openxmlformats.org/officeDocument/2006/relationships" r:id="rId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76650" y="381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9525</xdr:colOff>
      <xdr:row>1</xdr:row>
      <xdr:rowOff>9525</xdr:rowOff>
    </xdr:to>
    <xdr:pic>
      <xdr:nvPicPr>
        <xdr:cNvPr id="10" name="Image 9" descr="Modifier">
          <a:hlinkClick xmlns:r="http://schemas.openxmlformats.org/officeDocument/2006/relationships" r:id="rId1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76650" y="381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41</xdr:row>
      <xdr:rowOff>0</xdr:rowOff>
    </xdr:from>
    <xdr:to>
      <xdr:col>23</xdr:col>
      <xdr:colOff>9525</xdr:colOff>
      <xdr:row>41</xdr:row>
      <xdr:rowOff>9525</xdr:rowOff>
    </xdr:to>
    <xdr:pic>
      <xdr:nvPicPr>
        <xdr:cNvPr id="11" name="Image 10" descr="Effacer">
          <a:hlinkClick xmlns:r="http://schemas.openxmlformats.org/officeDocument/2006/relationships" r:id="rId1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878425" y="8001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0</xdr:colOff>
      <xdr:row>41</xdr:row>
      <xdr:rowOff>0</xdr:rowOff>
    </xdr:from>
    <xdr:to>
      <xdr:col>24</xdr:col>
      <xdr:colOff>9525</xdr:colOff>
      <xdr:row>41</xdr:row>
      <xdr:rowOff>9525</xdr:rowOff>
    </xdr:to>
    <xdr:pic>
      <xdr:nvPicPr>
        <xdr:cNvPr id="12" name="Image 11" descr="Copier">
          <a:hlinkClick xmlns:r="http://schemas.openxmlformats.org/officeDocument/2006/relationships" r:id="rId1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40425" y="8001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0</xdr:colOff>
      <xdr:row>41</xdr:row>
      <xdr:rowOff>0</xdr:rowOff>
    </xdr:from>
    <xdr:to>
      <xdr:col>25</xdr:col>
      <xdr:colOff>9525</xdr:colOff>
      <xdr:row>41</xdr:row>
      <xdr:rowOff>9525</xdr:rowOff>
    </xdr:to>
    <xdr:pic>
      <xdr:nvPicPr>
        <xdr:cNvPr id="13" name="Image 12" descr="Modifier">
          <a:hlinkClick xmlns:r="http://schemas.openxmlformats.org/officeDocument/2006/relationships" r:id="rId1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02425" y="8001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26</xdr:col>
          <xdr:colOff>0</xdr:colOff>
          <xdr:row>41</xdr:row>
          <xdr:rowOff>0</xdr:rowOff>
        </xdr:from>
        <xdr:to>
          <xdr:col>26</xdr:col>
          <xdr:colOff>257175</xdr:colOff>
          <xdr:row>41</xdr:row>
          <xdr:rowOff>266700</xdr:rowOff>
        </xdr:to>
        <xdr:sp macro="" textlink="">
          <xdr:nvSpPr>
            <xdr:cNvPr id="2052" name="Control 4" hidden="1">
              <a:extLst>
                <a:ext uri="{63B3BB69-23CF-44E3-9099-C40C66FF867C}">
                  <a14:compatExt spid="_x0000_s20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23</xdr:col>
      <xdr:colOff>0</xdr:colOff>
      <xdr:row>42</xdr:row>
      <xdr:rowOff>0</xdr:rowOff>
    </xdr:from>
    <xdr:to>
      <xdr:col>23</xdr:col>
      <xdr:colOff>9525</xdr:colOff>
      <xdr:row>42</xdr:row>
      <xdr:rowOff>9525</xdr:rowOff>
    </xdr:to>
    <xdr:pic>
      <xdr:nvPicPr>
        <xdr:cNvPr id="15" name="Image 14" descr="Effacer">
          <a:hlinkClick xmlns:r="http://schemas.openxmlformats.org/officeDocument/2006/relationships" r:id="rId1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878425" y="8763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0</xdr:colOff>
      <xdr:row>42</xdr:row>
      <xdr:rowOff>0</xdr:rowOff>
    </xdr:from>
    <xdr:to>
      <xdr:col>24</xdr:col>
      <xdr:colOff>9525</xdr:colOff>
      <xdr:row>42</xdr:row>
      <xdr:rowOff>9525</xdr:rowOff>
    </xdr:to>
    <xdr:pic>
      <xdr:nvPicPr>
        <xdr:cNvPr id="16" name="Image 15" descr="Copier">
          <a:hlinkClick xmlns:r="http://schemas.openxmlformats.org/officeDocument/2006/relationships" r:id="rId1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40425" y="8763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0</xdr:colOff>
      <xdr:row>42</xdr:row>
      <xdr:rowOff>0</xdr:rowOff>
    </xdr:from>
    <xdr:to>
      <xdr:col>25</xdr:col>
      <xdr:colOff>9525</xdr:colOff>
      <xdr:row>42</xdr:row>
      <xdr:rowOff>9525</xdr:rowOff>
    </xdr:to>
    <xdr:pic>
      <xdr:nvPicPr>
        <xdr:cNvPr id="17" name="Image 16" descr="Modifier">
          <a:hlinkClick xmlns:r="http://schemas.openxmlformats.org/officeDocument/2006/relationships" r:id="rId1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02425" y="8763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26</xdr:col>
          <xdr:colOff>0</xdr:colOff>
          <xdr:row>42</xdr:row>
          <xdr:rowOff>0</xdr:rowOff>
        </xdr:from>
        <xdr:to>
          <xdr:col>26</xdr:col>
          <xdr:colOff>257175</xdr:colOff>
          <xdr:row>42</xdr:row>
          <xdr:rowOff>266700</xdr:rowOff>
        </xdr:to>
        <xdr:sp macro="" textlink="">
          <xdr:nvSpPr>
            <xdr:cNvPr id="2056" name="Control 8" hidden="1">
              <a:extLst>
                <a:ext uri="{63B3BB69-23CF-44E3-9099-C40C66FF867C}">
                  <a14:compatExt spid="_x0000_s20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23</xdr:col>
      <xdr:colOff>0</xdr:colOff>
      <xdr:row>43</xdr:row>
      <xdr:rowOff>0</xdr:rowOff>
    </xdr:from>
    <xdr:to>
      <xdr:col>23</xdr:col>
      <xdr:colOff>9525</xdr:colOff>
      <xdr:row>43</xdr:row>
      <xdr:rowOff>9525</xdr:rowOff>
    </xdr:to>
    <xdr:pic>
      <xdr:nvPicPr>
        <xdr:cNvPr id="19" name="Image 18" descr="Effacer">
          <a:hlinkClick xmlns:r="http://schemas.openxmlformats.org/officeDocument/2006/relationships" r:id="rId1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878425" y="9525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0</xdr:colOff>
      <xdr:row>43</xdr:row>
      <xdr:rowOff>0</xdr:rowOff>
    </xdr:from>
    <xdr:to>
      <xdr:col>24</xdr:col>
      <xdr:colOff>9525</xdr:colOff>
      <xdr:row>43</xdr:row>
      <xdr:rowOff>9525</xdr:rowOff>
    </xdr:to>
    <xdr:pic>
      <xdr:nvPicPr>
        <xdr:cNvPr id="20" name="Image 19" descr="Copier">
          <a:hlinkClick xmlns:r="http://schemas.openxmlformats.org/officeDocument/2006/relationships" r:id="rId1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40425" y="9525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0</xdr:colOff>
      <xdr:row>43</xdr:row>
      <xdr:rowOff>0</xdr:rowOff>
    </xdr:from>
    <xdr:to>
      <xdr:col>25</xdr:col>
      <xdr:colOff>9525</xdr:colOff>
      <xdr:row>43</xdr:row>
      <xdr:rowOff>9525</xdr:rowOff>
    </xdr:to>
    <xdr:pic>
      <xdr:nvPicPr>
        <xdr:cNvPr id="21" name="Image 20" descr="Modifier">
          <a:hlinkClick xmlns:r="http://schemas.openxmlformats.org/officeDocument/2006/relationships" r:id="rId1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02425" y="9525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26</xdr:col>
          <xdr:colOff>0</xdr:colOff>
          <xdr:row>43</xdr:row>
          <xdr:rowOff>0</xdr:rowOff>
        </xdr:from>
        <xdr:to>
          <xdr:col>26</xdr:col>
          <xdr:colOff>257175</xdr:colOff>
          <xdr:row>43</xdr:row>
          <xdr:rowOff>266700</xdr:rowOff>
        </xdr:to>
        <xdr:sp macro="" textlink="">
          <xdr:nvSpPr>
            <xdr:cNvPr id="2060" name="Control 12" hidden="1">
              <a:extLst>
                <a:ext uri="{63B3BB69-23CF-44E3-9099-C40C66FF867C}">
                  <a14:compatExt spid="_x0000_s20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23</xdr:col>
      <xdr:colOff>0</xdr:colOff>
      <xdr:row>44</xdr:row>
      <xdr:rowOff>0</xdr:rowOff>
    </xdr:from>
    <xdr:to>
      <xdr:col>23</xdr:col>
      <xdr:colOff>9525</xdr:colOff>
      <xdr:row>44</xdr:row>
      <xdr:rowOff>9525</xdr:rowOff>
    </xdr:to>
    <xdr:pic>
      <xdr:nvPicPr>
        <xdr:cNvPr id="23" name="Image 22" descr="Effacer">
          <a:hlinkClick xmlns:r="http://schemas.openxmlformats.org/officeDocument/2006/relationships" r:id="rId2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878425" y="1028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0</xdr:colOff>
      <xdr:row>44</xdr:row>
      <xdr:rowOff>0</xdr:rowOff>
    </xdr:from>
    <xdr:to>
      <xdr:col>24</xdr:col>
      <xdr:colOff>9525</xdr:colOff>
      <xdr:row>44</xdr:row>
      <xdr:rowOff>9525</xdr:rowOff>
    </xdr:to>
    <xdr:pic>
      <xdr:nvPicPr>
        <xdr:cNvPr id="24" name="Image 23" descr="Copier">
          <a:hlinkClick xmlns:r="http://schemas.openxmlformats.org/officeDocument/2006/relationships" r:id="rId2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40425" y="1028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0</xdr:colOff>
      <xdr:row>44</xdr:row>
      <xdr:rowOff>0</xdr:rowOff>
    </xdr:from>
    <xdr:to>
      <xdr:col>25</xdr:col>
      <xdr:colOff>9525</xdr:colOff>
      <xdr:row>44</xdr:row>
      <xdr:rowOff>9525</xdr:rowOff>
    </xdr:to>
    <xdr:pic>
      <xdr:nvPicPr>
        <xdr:cNvPr id="25" name="Image 24" descr="Modifier">
          <a:hlinkClick xmlns:r="http://schemas.openxmlformats.org/officeDocument/2006/relationships" r:id="rId2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02425" y="1028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26</xdr:col>
          <xdr:colOff>0</xdr:colOff>
          <xdr:row>44</xdr:row>
          <xdr:rowOff>0</xdr:rowOff>
        </xdr:from>
        <xdr:to>
          <xdr:col>26</xdr:col>
          <xdr:colOff>257175</xdr:colOff>
          <xdr:row>44</xdr:row>
          <xdr:rowOff>266700</xdr:rowOff>
        </xdr:to>
        <xdr:sp macro="" textlink="">
          <xdr:nvSpPr>
            <xdr:cNvPr id="2064" name="Control 16" hidden="1">
              <a:extLst>
                <a:ext uri="{63B3BB69-23CF-44E3-9099-C40C66FF867C}">
                  <a14:compatExt spid="_x0000_s20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23</xdr:col>
      <xdr:colOff>0</xdr:colOff>
      <xdr:row>45</xdr:row>
      <xdr:rowOff>0</xdr:rowOff>
    </xdr:from>
    <xdr:to>
      <xdr:col>23</xdr:col>
      <xdr:colOff>9525</xdr:colOff>
      <xdr:row>45</xdr:row>
      <xdr:rowOff>9525</xdr:rowOff>
    </xdr:to>
    <xdr:pic>
      <xdr:nvPicPr>
        <xdr:cNvPr id="27" name="Image 26" descr="Effacer">
          <a:hlinkClick xmlns:r="http://schemas.openxmlformats.org/officeDocument/2006/relationships" r:id="rId2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878425" y="10668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0</xdr:colOff>
      <xdr:row>45</xdr:row>
      <xdr:rowOff>0</xdr:rowOff>
    </xdr:from>
    <xdr:to>
      <xdr:col>24</xdr:col>
      <xdr:colOff>9525</xdr:colOff>
      <xdr:row>45</xdr:row>
      <xdr:rowOff>9525</xdr:rowOff>
    </xdr:to>
    <xdr:pic>
      <xdr:nvPicPr>
        <xdr:cNvPr id="28" name="Image 27" descr="Copier">
          <a:hlinkClick xmlns:r="http://schemas.openxmlformats.org/officeDocument/2006/relationships" r:id="rId2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40425" y="10668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0</xdr:colOff>
      <xdr:row>45</xdr:row>
      <xdr:rowOff>0</xdr:rowOff>
    </xdr:from>
    <xdr:to>
      <xdr:col>25</xdr:col>
      <xdr:colOff>9525</xdr:colOff>
      <xdr:row>45</xdr:row>
      <xdr:rowOff>9525</xdr:rowOff>
    </xdr:to>
    <xdr:pic>
      <xdr:nvPicPr>
        <xdr:cNvPr id="29" name="Image 28" descr="Modifier">
          <a:hlinkClick xmlns:r="http://schemas.openxmlformats.org/officeDocument/2006/relationships" r:id="rId2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02425" y="10668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26</xdr:col>
          <xdr:colOff>0</xdr:colOff>
          <xdr:row>45</xdr:row>
          <xdr:rowOff>0</xdr:rowOff>
        </xdr:from>
        <xdr:to>
          <xdr:col>26</xdr:col>
          <xdr:colOff>257175</xdr:colOff>
          <xdr:row>46</xdr:row>
          <xdr:rowOff>76200</xdr:rowOff>
        </xdr:to>
        <xdr:sp macro="" textlink="">
          <xdr:nvSpPr>
            <xdr:cNvPr id="2068" name="Control 20" hidden="1">
              <a:extLst>
                <a:ext uri="{63B3BB69-23CF-44E3-9099-C40C66FF867C}">
                  <a14:compatExt spid="_x0000_s20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23</xdr:col>
      <xdr:colOff>0</xdr:colOff>
      <xdr:row>46</xdr:row>
      <xdr:rowOff>0</xdr:rowOff>
    </xdr:from>
    <xdr:to>
      <xdr:col>23</xdr:col>
      <xdr:colOff>9525</xdr:colOff>
      <xdr:row>46</xdr:row>
      <xdr:rowOff>9525</xdr:rowOff>
    </xdr:to>
    <xdr:pic>
      <xdr:nvPicPr>
        <xdr:cNvPr id="31" name="Image 30" descr="Effacer">
          <a:hlinkClick xmlns:r="http://schemas.openxmlformats.org/officeDocument/2006/relationships" r:id="rId2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878425" y="10858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0</xdr:colOff>
      <xdr:row>46</xdr:row>
      <xdr:rowOff>0</xdr:rowOff>
    </xdr:from>
    <xdr:to>
      <xdr:col>24</xdr:col>
      <xdr:colOff>9525</xdr:colOff>
      <xdr:row>46</xdr:row>
      <xdr:rowOff>9525</xdr:rowOff>
    </xdr:to>
    <xdr:pic>
      <xdr:nvPicPr>
        <xdr:cNvPr id="32" name="Image 31" descr="Copier">
          <a:hlinkClick xmlns:r="http://schemas.openxmlformats.org/officeDocument/2006/relationships" r:id="rId2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40425" y="10858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0</xdr:colOff>
      <xdr:row>46</xdr:row>
      <xdr:rowOff>0</xdr:rowOff>
    </xdr:from>
    <xdr:to>
      <xdr:col>25</xdr:col>
      <xdr:colOff>9525</xdr:colOff>
      <xdr:row>46</xdr:row>
      <xdr:rowOff>9525</xdr:rowOff>
    </xdr:to>
    <xdr:pic>
      <xdr:nvPicPr>
        <xdr:cNvPr id="33" name="Image 32" descr="Modifier">
          <a:hlinkClick xmlns:r="http://schemas.openxmlformats.org/officeDocument/2006/relationships" r:id="rId2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02425" y="10858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26</xdr:col>
          <xdr:colOff>0</xdr:colOff>
          <xdr:row>46</xdr:row>
          <xdr:rowOff>0</xdr:rowOff>
        </xdr:from>
        <xdr:to>
          <xdr:col>26</xdr:col>
          <xdr:colOff>257175</xdr:colOff>
          <xdr:row>46</xdr:row>
          <xdr:rowOff>266700</xdr:rowOff>
        </xdr:to>
        <xdr:sp macro="" textlink="">
          <xdr:nvSpPr>
            <xdr:cNvPr id="2072" name="Control 24" hidden="1">
              <a:extLst>
                <a:ext uri="{63B3BB69-23CF-44E3-9099-C40C66FF867C}">
                  <a14:compatExt spid="_x0000_s20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23</xdr:col>
      <xdr:colOff>0</xdr:colOff>
      <xdr:row>47</xdr:row>
      <xdr:rowOff>0</xdr:rowOff>
    </xdr:from>
    <xdr:to>
      <xdr:col>23</xdr:col>
      <xdr:colOff>9525</xdr:colOff>
      <xdr:row>47</xdr:row>
      <xdr:rowOff>9525</xdr:rowOff>
    </xdr:to>
    <xdr:pic>
      <xdr:nvPicPr>
        <xdr:cNvPr id="35" name="Image 34" descr="Effacer">
          <a:hlinkClick xmlns:r="http://schemas.openxmlformats.org/officeDocument/2006/relationships" r:id="rId2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878425" y="11049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0</xdr:colOff>
      <xdr:row>47</xdr:row>
      <xdr:rowOff>0</xdr:rowOff>
    </xdr:from>
    <xdr:to>
      <xdr:col>24</xdr:col>
      <xdr:colOff>9525</xdr:colOff>
      <xdr:row>47</xdr:row>
      <xdr:rowOff>9525</xdr:rowOff>
    </xdr:to>
    <xdr:pic>
      <xdr:nvPicPr>
        <xdr:cNvPr id="36" name="Image 35" descr="Copier">
          <a:hlinkClick xmlns:r="http://schemas.openxmlformats.org/officeDocument/2006/relationships" r:id="rId3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40425" y="11049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0</xdr:colOff>
      <xdr:row>47</xdr:row>
      <xdr:rowOff>0</xdr:rowOff>
    </xdr:from>
    <xdr:to>
      <xdr:col>25</xdr:col>
      <xdr:colOff>9525</xdr:colOff>
      <xdr:row>47</xdr:row>
      <xdr:rowOff>9525</xdr:rowOff>
    </xdr:to>
    <xdr:pic>
      <xdr:nvPicPr>
        <xdr:cNvPr id="37" name="Image 36" descr="Modifier">
          <a:hlinkClick xmlns:r="http://schemas.openxmlformats.org/officeDocument/2006/relationships" r:id="rId3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02425" y="11049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26</xdr:col>
          <xdr:colOff>0</xdr:colOff>
          <xdr:row>47</xdr:row>
          <xdr:rowOff>0</xdr:rowOff>
        </xdr:from>
        <xdr:to>
          <xdr:col>26</xdr:col>
          <xdr:colOff>257175</xdr:colOff>
          <xdr:row>47</xdr:row>
          <xdr:rowOff>266700</xdr:rowOff>
        </xdr:to>
        <xdr:sp macro="" textlink="">
          <xdr:nvSpPr>
            <xdr:cNvPr id="2076" name="Control 28" hidden="1">
              <a:extLst>
                <a:ext uri="{63B3BB69-23CF-44E3-9099-C40C66FF867C}">
                  <a14:compatExt spid="_x0000_s2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23</xdr:col>
      <xdr:colOff>0</xdr:colOff>
      <xdr:row>46</xdr:row>
      <xdr:rowOff>0</xdr:rowOff>
    </xdr:from>
    <xdr:to>
      <xdr:col>23</xdr:col>
      <xdr:colOff>9525</xdr:colOff>
      <xdr:row>46</xdr:row>
      <xdr:rowOff>9525</xdr:rowOff>
    </xdr:to>
    <xdr:pic>
      <xdr:nvPicPr>
        <xdr:cNvPr id="39" name="Image 38" descr="Effacer">
          <a:hlinkClick xmlns:r="http://schemas.openxmlformats.org/officeDocument/2006/relationships" r:id="rId1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878425" y="10858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0</xdr:colOff>
      <xdr:row>46</xdr:row>
      <xdr:rowOff>0</xdr:rowOff>
    </xdr:from>
    <xdr:to>
      <xdr:col>24</xdr:col>
      <xdr:colOff>9525</xdr:colOff>
      <xdr:row>46</xdr:row>
      <xdr:rowOff>9525</xdr:rowOff>
    </xdr:to>
    <xdr:pic>
      <xdr:nvPicPr>
        <xdr:cNvPr id="40" name="Image 39" descr="Copier">
          <a:hlinkClick xmlns:r="http://schemas.openxmlformats.org/officeDocument/2006/relationships" r:id="rId1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40425" y="10858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0</xdr:colOff>
      <xdr:row>46</xdr:row>
      <xdr:rowOff>0</xdr:rowOff>
    </xdr:from>
    <xdr:to>
      <xdr:col>25</xdr:col>
      <xdr:colOff>9525</xdr:colOff>
      <xdr:row>46</xdr:row>
      <xdr:rowOff>9525</xdr:rowOff>
    </xdr:to>
    <xdr:pic>
      <xdr:nvPicPr>
        <xdr:cNvPr id="41" name="Image 40" descr="Modifier">
          <a:hlinkClick xmlns:r="http://schemas.openxmlformats.org/officeDocument/2006/relationships" r:id="rId1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02425" y="10858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26</xdr:col>
          <xdr:colOff>0</xdr:colOff>
          <xdr:row>46</xdr:row>
          <xdr:rowOff>0</xdr:rowOff>
        </xdr:from>
        <xdr:to>
          <xdr:col>26</xdr:col>
          <xdr:colOff>257175</xdr:colOff>
          <xdr:row>46</xdr:row>
          <xdr:rowOff>266700</xdr:rowOff>
        </xdr:to>
        <xdr:sp macro="" textlink="">
          <xdr:nvSpPr>
            <xdr:cNvPr id="2080" name="Control 32" hidden="1">
              <a:extLst>
                <a:ext uri="{63B3BB69-23CF-44E3-9099-C40C66FF867C}">
                  <a14:compatExt spid="_x0000_s20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23</xdr:col>
      <xdr:colOff>0</xdr:colOff>
      <xdr:row>47</xdr:row>
      <xdr:rowOff>0</xdr:rowOff>
    </xdr:from>
    <xdr:to>
      <xdr:col>23</xdr:col>
      <xdr:colOff>9525</xdr:colOff>
      <xdr:row>47</xdr:row>
      <xdr:rowOff>9525</xdr:rowOff>
    </xdr:to>
    <xdr:pic>
      <xdr:nvPicPr>
        <xdr:cNvPr id="43" name="Image 42" descr="Effacer">
          <a:hlinkClick xmlns:r="http://schemas.openxmlformats.org/officeDocument/2006/relationships" r:id="rId1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878425" y="11239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0</xdr:colOff>
      <xdr:row>47</xdr:row>
      <xdr:rowOff>0</xdr:rowOff>
    </xdr:from>
    <xdr:to>
      <xdr:col>24</xdr:col>
      <xdr:colOff>9525</xdr:colOff>
      <xdr:row>47</xdr:row>
      <xdr:rowOff>9525</xdr:rowOff>
    </xdr:to>
    <xdr:pic>
      <xdr:nvPicPr>
        <xdr:cNvPr id="44" name="Image 43" descr="Copier">
          <a:hlinkClick xmlns:r="http://schemas.openxmlformats.org/officeDocument/2006/relationships" r:id="rId1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40425" y="11239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0</xdr:colOff>
      <xdr:row>47</xdr:row>
      <xdr:rowOff>0</xdr:rowOff>
    </xdr:from>
    <xdr:to>
      <xdr:col>25</xdr:col>
      <xdr:colOff>9525</xdr:colOff>
      <xdr:row>47</xdr:row>
      <xdr:rowOff>9525</xdr:rowOff>
    </xdr:to>
    <xdr:pic>
      <xdr:nvPicPr>
        <xdr:cNvPr id="45" name="Image 44" descr="Modifier">
          <a:hlinkClick xmlns:r="http://schemas.openxmlformats.org/officeDocument/2006/relationships" r:id="rId1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02425" y="11239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26</xdr:col>
          <xdr:colOff>0</xdr:colOff>
          <xdr:row>47</xdr:row>
          <xdr:rowOff>0</xdr:rowOff>
        </xdr:from>
        <xdr:to>
          <xdr:col>26</xdr:col>
          <xdr:colOff>257175</xdr:colOff>
          <xdr:row>47</xdr:row>
          <xdr:rowOff>266700</xdr:rowOff>
        </xdr:to>
        <xdr:sp macro="" textlink="">
          <xdr:nvSpPr>
            <xdr:cNvPr id="2084" name="Control 36" hidden="1">
              <a:extLst>
                <a:ext uri="{63B3BB69-23CF-44E3-9099-C40C66FF867C}">
                  <a14:compatExt spid="_x0000_s20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23</xdr:col>
      <xdr:colOff>0</xdr:colOff>
      <xdr:row>48</xdr:row>
      <xdr:rowOff>0</xdr:rowOff>
    </xdr:from>
    <xdr:to>
      <xdr:col>23</xdr:col>
      <xdr:colOff>9525</xdr:colOff>
      <xdr:row>48</xdr:row>
      <xdr:rowOff>9525</xdr:rowOff>
    </xdr:to>
    <xdr:pic>
      <xdr:nvPicPr>
        <xdr:cNvPr id="47" name="Image 46" descr="Effacer">
          <a:hlinkClick xmlns:r="http://schemas.openxmlformats.org/officeDocument/2006/relationships" r:id="rId1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878425" y="11620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0</xdr:colOff>
      <xdr:row>48</xdr:row>
      <xdr:rowOff>0</xdr:rowOff>
    </xdr:from>
    <xdr:to>
      <xdr:col>24</xdr:col>
      <xdr:colOff>9525</xdr:colOff>
      <xdr:row>48</xdr:row>
      <xdr:rowOff>9525</xdr:rowOff>
    </xdr:to>
    <xdr:pic>
      <xdr:nvPicPr>
        <xdr:cNvPr id="48" name="Image 47" descr="Copier">
          <a:hlinkClick xmlns:r="http://schemas.openxmlformats.org/officeDocument/2006/relationships" r:id="rId1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40425" y="11620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0</xdr:colOff>
      <xdr:row>48</xdr:row>
      <xdr:rowOff>0</xdr:rowOff>
    </xdr:from>
    <xdr:to>
      <xdr:col>25</xdr:col>
      <xdr:colOff>9525</xdr:colOff>
      <xdr:row>48</xdr:row>
      <xdr:rowOff>9525</xdr:rowOff>
    </xdr:to>
    <xdr:pic>
      <xdr:nvPicPr>
        <xdr:cNvPr id="49" name="Image 48" descr="Modifier">
          <a:hlinkClick xmlns:r="http://schemas.openxmlformats.org/officeDocument/2006/relationships" r:id="rId1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02425" y="11620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26</xdr:col>
          <xdr:colOff>0</xdr:colOff>
          <xdr:row>48</xdr:row>
          <xdr:rowOff>0</xdr:rowOff>
        </xdr:from>
        <xdr:to>
          <xdr:col>26</xdr:col>
          <xdr:colOff>257175</xdr:colOff>
          <xdr:row>48</xdr:row>
          <xdr:rowOff>266700</xdr:rowOff>
        </xdr:to>
        <xdr:sp macro="" textlink="">
          <xdr:nvSpPr>
            <xdr:cNvPr id="2088" name="Control 40" hidden="1">
              <a:extLst>
                <a:ext uri="{63B3BB69-23CF-44E3-9099-C40C66FF867C}">
                  <a14:compatExt spid="_x0000_s20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23</xdr:col>
      <xdr:colOff>0</xdr:colOff>
      <xdr:row>49</xdr:row>
      <xdr:rowOff>0</xdr:rowOff>
    </xdr:from>
    <xdr:to>
      <xdr:col>23</xdr:col>
      <xdr:colOff>9525</xdr:colOff>
      <xdr:row>49</xdr:row>
      <xdr:rowOff>9525</xdr:rowOff>
    </xdr:to>
    <xdr:pic>
      <xdr:nvPicPr>
        <xdr:cNvPr id="51" name="Image 50" descr="Effacer">
          <a:hlinkClick xmlns:r="http://schemas.openxmlformats.org/officeDocument/2006/relationships" r:id="rId2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878425" y="12001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0</xdr:colOff>
      <xdr:row>49</xdr:row>
      <xdr:rowOff>0</xdr:rowOff>
    </xdr:from>
    <xdr:to>
      <xdr:col>24</xdr:col>
      <xdr:colOff>9525</xdr:colOff>
      <xdr:row>49</xdr:row>
      <xdr:rowOff>9525</xdr:rowOff>
    </xdr:to>
    <xdr:pic>
      <xdr:nvPicPr>
        <xdr:cNvPr id="52" name="Image 51" descr="Copier">
          <a:hlinkClick xmlns:r="http://schemas.openxmlformats.org/officeDocument/2006/relationships" r:id="rId2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40425" y="12001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0</xdr:colOff>
      <xdr:row>49</xdr:row>
      <xdr:rowOff>0</xdr:rowOff>
    </xdr:from>
    <xdr:to>
      <xdr:col>25</xdr:col>
      <xdr:colOff>9525</xdr:colOff>
      <xdr:row>49</xdr:row>
      <xdr:rowOff>9525</xdr:rowOff>
    </xdr:to>
    <xdr:pic>
      <xdr:nvPicPr>
        <xdr:cNvPr id="53" name="Image 52" descr="Modifier">
          <a:hlinkClick xmlns:r="http://schemas.openxmlformats.org/officeDocument/2006/relationships" r:id="rId2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02425" y="12001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26</xdr:col>
          <xdr:colOff>0</xdr:colOff>
          <xdr:row>49</xdr:row>
          <xdr:rowOff>0</xdr:rowOff>
        </xdr:from>
        <xdr:to>
          <xdr:col>26</xdr:col>
          <xdr:colOff>257175</xdr:colOff>
          <xdr:row>49</xdr:row>
          <xdr:rowOff>266700</xdr:rowOff>
        </xdr:to>
        <xdr:sp macro="" textlink="">
          <xdr:nvSpPr>
            <xdr:cNvPr id="2092" name="Control 44" hidden="1">
              <a:extLst>
                <a:ext uri="{63B3BB69-23CF-44E3-9099-C40C66FF867C}">
                  <a14:compatExt spid="_x0000_s20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23</xdr:col>
      <xdr:colOff>0</xdr:colOff>
      <xdr:row>50</xdr:row>
      <xdr:rowOff>0</xdr:rowOff>
    </xdr:from>
    <xdr:to>
      <xdr:col>23</xdr:col>
      <xdr:colOff>9525</xdr:colOff>
      <xdr:row>50</xdr:row>
      <xdr:rowOff>9525</xdr:rowOff>
    </xdr:to>
    <xdr:pic>
      <xdr:nvPicPr>
        <xdr:cNvPr id="55" name="Image 54" descr="Effacer">
          <a:hlinkClick xmlns:r="http://schemas.openxmlformats.org/officeDocument/2006/relationships" r:id="rId2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878425" y="12382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0</xdr:colOff>
      <xdr:row>50</xdr:row>
      <xdr:rowOff>0</xdr:rowOff>
    </xdr:from>
    <xdr:to>
      <xdr:col>24</xdr:col>
      <xdr:colOff>9525</xdr:colOff>
      <xdr:row>50</xdr:row>
      <xdr:rowOff>9525</xdr:rowOff>
    </xdr:to>
    <xdr:pic>
      <xdr:nvPicPr>
        <xdr:cNvPr id="56" name="Image 55" descr="Copier">
          <a:hlinkClick xmlns:r="http://schemas.openxmlformats.org/officeDocument/2006/relationships" r:id="rId2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40425" y="12382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0</xdr:colOff>
      <xdr:row>50</xdr:row>
      <xdr:rowOff>0</xdr:rowOff>
    </xdr:from>
    <xdr:to>
      <xdr:col>25</xdr:col>
      <xdr:colOff>9525</xdr:colOff>
      <xdr:row>50</xdr:row>
      <xdr:rowOff>9525</xdr:rowOff>
    </xdr:to>
    <xdr:pic>
      <xdr:nvPicPr>
        <xdr:cNvPr id="57" name="Image 56" descr="Modifier">
          <a:hlinkClick xmlns:r="http://schemas.openxmlformats.org/officeDocument/2006/relationships" r:id="rId2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02425" y="12382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26</xdr:col>
          <xdr:colOff>0</xdr:colOff>
          <xdr:row>50</xdr:row>
          <xdr:rowOff>0</xdr:rowOff>
        </xdr:from>
        <xdr:to>
          <xdr:col>26</xdr:col>
          <xdr:colOff>257175</xdr:colOff>
          <xdr:row>50</xdr:row>
          <xdr:rowOff>266700</xdr:rowOff>
        </xdr:to>
        <xdr:sp macro="" textlink="">
          <xdr:nvSpPr>
            <xdr:cNvPr id="2096" name="Control 48" hidden="1">
              <a:extLst>
                <a:ext uri="{63B3BB69-23CF-44E3-9099-C40C66FF867C}">
                  <a14:compatExt spid="_x0000_s20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23</xdr:col>
      <xdr:colOff>0</xdr:colOff>
      <xdr:row>51</xdr:row>
      <xdr:rowOff>0</xdr:rowOff>
    </xdr:from>
    <xdr:to>
      <xdr:col>23</xdr:col>
      <xdr:colOff>9525</xdr:colOff>
      <xdr:row>51</xdr:row>
      <xdr:rowOff>9525</xdr:rowOff>
    </xdr:to>
    <xdr:pic>
      <xdr:nvPicPr>
        <xdr:cNvPr id="59" name="Image 58" descr="Effacer">
          <a:hlinkClick xmlns:r="http://schemas.openxmlformats.org/officeDocument/2006/relationships" r:id="rId2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878425" y="12763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0</xdr:colOff>
      <xdr:row>51</xdr:row>
      <xdr:rowOff>0</xdr:rowOff>
    </xdr:from>
    <xdr:to>
      <xdr:col>24</xdr:col>
      <xdr:colOff>9525</xdr:colOff>
      <xdr:row>51</xdr:row>
      <xdr:rowOff>9525</xdr:rowOff>
    </xdr:to>
    <xdr:pic>
      <xdr:nvPicPr>
        <xdr:cNvPr id="60" name="Image 59" descr="Copier">
          <a:hlinkClick xmlns:r="http://schemas.openxmlformats.org/officeDocument/2006/relationships" r:id="rId2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40425" y="12763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0</xdr:colOff>
      <xdr:row>51</xdr:row>
      <xdr:rowOff>0</xdr:rowOff>
    </xdr:from>
    <xdr:to>
      <xdr:col>25</xdr:col>
      <xdr:colOff>9525</xdr:colOff>
      <xdr:row>51</xdr:row>
      <xdr:rowOff>9525</xdr:rowOff>
    </xdr:to>
    <xdr:pic>
      <xdr:nvPicPr>
        <xdr:cNvPr id="61" name="Image 60" descr="Modifier">
          <a:hlinkClick xmlns:r="http://schemas.openxmlformats.org/officeDocument/2006/relationships" r:id="rId2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02425" y="12763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26</xdr:col>
          <xdr:colOff>0</xdr:colOff>
          <xdr:row>51</xdr:row>
          <xdr:rowOff>0</xdr:rowOff>
        </xdr:from>
        <xdr:to>
          <xdr:col>26</xdr:col>
          <xdr:colOff>257175</xdr:colOff>
          <xdr:row>51</xdr:row>
          <xdr:rowOff>266700</xdr:rowOff>
        </xdr:to>
        <xdr:sp macro="" textlink="">
          <xdr:nvSpPr>
            <xdr:cNvPr id="2100" name="Control 52" hidden="1">
              <a:extLst>
                <a:ext uri="{63B3BB69-23CF-44E3-9099-C40C66FF867C}">
                  <a14:compatExt spid="_x0000_s21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23</xdr:col>
      <xdr:colOff>0</xdr:colOff>
      <xdr:row>52</xdr:row>
      <xdr:rowOff>0</xdr:rowOff>
    </xdr:from>
    <xdr:to>
      <xdr:col>23</xdr:col>
      <xdr:colOff>9525</xdr:colOff>
      <xdr:row>52</xdr:row>
      <xdr:rowOff>9525</xdr:rowOff>
    </xdr:to>
    <xdr:pic>
      <xdr:nvPicPr>
        <xdr:cNvPr id="63" name="Image 62" descr="Effacer">
          <a:hlinkClick xmlns:r="http://schemas.openxmlformats.org/officeDocument/2006/relationships" r:id="rId2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878425" y="13144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0</xdr:colOff>
      <xdr:row>52</xdr:row>
      <xdr:rowOff>0</xdr:rowOff>
    </xdr:from>
    <xdr:to>
      <xdr:col>24</xdr:col>
      <xdr:colOff>9525</xdr:colOff>
      <xdr:row>52</xdr:row>
      <xdr:rowOff>9525</xdr:rowOff>
    </xdr:to>
    <xdr:pic>
      <xdr:nvPicPr>
        <xdr:cNvPr id="64" name="Image 63" descr="Copier">
          <a:hlinkClick xmlns:r="http://schemas.openxmlformats.org/officeDocument/2006/relationships" r:id="rId3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40425" y="13144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0</xdr:colOff>
      <xdr:row>52</xdr:row>
      <xdr:rowOff>0</xdr:rowOff>
    </xdr:from>
    <xdr:to>
      <xdr:col>25</xdr:col>
      <xdr:colOff>9525</xdr:colOff>
      <xdr:row>52</xdr:row>
      <xdr:rowOff>9525</xdr:rowOff>
    </xdr:to>
    <xdr:pic>
      <xdr:nvPicPr>
        <xdr:cNvPr id="65" name="Image 64" descr="Modifier">
          <a:hlinkClick xmlns:r="http://schemas.openxmlformats.org/officeDocument/2006/relationships" r:id="rId3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02425" y="13144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26</xdr:col>
          <xdr:colOff>0</xdr:colOff>
          <xdr:row>52</xdr:row>
          <xdr:rowOff>0</xdr:rowOff>
        </xdr:from>
        <xdr:to>
          <xdr:col>26</xdr:col>
          <xdr:colOff>257175</xdr:colOff>
          <xdr:row>52</xdr:row>
          <xdr:rowOff>266700</xdr:rowOff>
        </xdr:to>
        <xdr:sp macro="" textlink="">
          <xdr:nvSpPr>
            <xdr:cNvPr id="2104" name="Control 56" hidden="1">
              <a:extLst>
                <a:ext uri="{63B3BB69-23CF-44E3-9099-C40C66FF867C}">
                  <a14:compatExt spid="_x0000_s21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3" Type="http://schemas.openxmlformats.org/officeDocument/2006/relationships/control" Target="../activeX/activeX1.xml"/><Relationship Id="rId7" Type="http://schemas.openxmlformats.org/officeDocument/2006/relationships/control" Target="../activeX/activeX4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6" Type="http://schemas.openxmlformats.org/officeDocument/2006/relationships/control" Target="../activeX/activeX3.xml"/><Relationship Id="rId5" Type="http://schemas.openxmlformats.org/officeDocument/2006/relationships/control" Target="../activeX/activeX2.xml"/><Relationship Id="rId4" Type="http://schemas.openxmlformats.org/officeDocument/2006/relationships/image" Target="../media/image1.emf"/><Relationship Id="rId9" Type="http://schemas.openxmlformats.org/officeDocument/2006/relationships/control" Target="../activeX/activeX6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phpmyadmin.ovh.net/tbl_change.php?db=jardinsawprod;table=TFacture;where_clause=%60TFacture%60.%60RefFacture%60+%3D+24862;clause_is_unique=1;sql_query=SELECT+%2A++FROM+%60TFacture%60+WHERE+%60RefInstallFacture%60+IN+%282842%2C2843%2C2844%2C2845%29;goto=sql.php;default_action=insert;token=5c56600cbf1b42179c5c7df3d8f7d304" TargetMode="External"/><Relationship Id="rId13" Type="http://schemas.openxmlformats.org/officeDocument/2006/relationships/hyperlink" Target="https://phpmyadmin.ovh.net/sql.php?db=jardinsawprod;table=TFacture;sql_query=DELETE+FROM+%60jardinsawprod%60.%60TFacture%60+WHERE+%60TFacture%60.%60RefFacture%60+%3D+24864;message_to_show=La+ligne+a+%C3%A9t%C3%A9+effac%C3%A9e.;goto=sql.php%3Fdb%3Djardinsawprod%3Btable%3DTFacture%3Bsql_query%3DSELECT%2B%252A%2B%2BFROM%2B%2560TFacture%2560%2BWHERE%2B%2560RefInstallFacture%2560%2BIN%2B%25282842%252C2843%252C2844%252C2845%2529%3Bmessage_to_show%3DLa%2Bligne%2Ba%2B%25C3%25A9t%25C3%25A9%2Beffac%25C3%25A9e.%3Bgoto%3Dtbl_sql.php%3Btoken%3D5c56600cbf1b42179c5c7df3d8f7d304;token=5c56600cbf1b42179c5c7df3d8f7d304" TargetMode="External"/><Relationship Id="rId18" Type="http://schemas.openxmlformats.org/officeDocument/2006/relationships/hyperlink" Target="https://phpmyadmin.ovh.net/tbl_change.php?db=jardinsawprod;table=TFacture;where_clause=%60TFacture%60.%60RefFacture%60+%3D+24865;clause_is_unique=1;sql_query=SELECT+%2A++FROM+%60TFacture%60+WHERE+%60RefInstallFacture%60+IN+%282842%2C2843%2C2844%2C2845%29;goto=sql.php;default_action=update;token=5c56600cbf1b42179c5c7df3d8f7d304" TargetMode="External"/><Relationship Id="rId26" Type="http://schemas.openxmlformats.org/officeDocument/2006/relationships/control" Target="../activeX/activeX8.xml"/><Relationship Id="rId3" Type="http://schemas.openxmlformats.org/officeDocument/2006/relationships/hyperlink" Target="https://phpmyadmin.ovh.net/tbl_change.php?db=jardinsawprod;table=TFacture;where_clause=%60TFacture%60.%60RefFacture%60+%3D+24860;clause_is_unique=1;sql_query=SELECT+%2A++FROM+%60TFacture%60+WHERE+%60RefInstallFacture%60+IN+%282842%2C2843%2C2844%2C2845%29;goto=sql.php;default_action=update;token=5c56600cbf1b42179c5c7df3d8f7d304" TargetMode="External"/><Relationship Id="rId21" Type="http://schemas.openxmlformats.org/officeDocument/2006/relationships/hyperlink" Target="https://phpmyadmin.ovh.net/tbl_change.php?db=jardinsawprod;table=TFacture;where_clause=%60TFacture%60.%60RefFacture%60+%3D+24866;clause_is_unique=1;sql_query=SELECT+%2A++FROM+%60TFacture%60+WHERE+%60RefInstallFacture%60+IN+%282842%2C2843%2C2844%2C2845%29;goto=sql.php;default_action=update;token=5c56600cbf1b42179c5c7df3d8f7d304" TargetMode="External"/><Relationship Id="rId34" Type="http://schemas.openxmlformats.org/officeDocument/2006/relationships/control" Target="../activeX/activeX16.xml"/><Relationship Id="rId7" Type="http://schemas.openxmlformats.org/officeDocument/2006/relationships/hyperlink" Target="https://phpmyadmin.ovh.net/sql.php?db=jardinsawprod;table=TFacture;sql_query=DELETE+FROM+%60jardinsawprod%60.%60TFacture%60+WHERE+%60TFacture%60.%60RefFacture%60+%3D+24862;message_to_show=La+ligne+a+%C3%A9t%C3%A9+effac%C3%A9e.;goto=sql.php%3Fdb%3Djardinsawprod%3Btable%3DTFacture%3Bsql_query%3DSELECT%2B%252A%2B%2BFROM%2B%2560TFacture%2560%2BWHERE%2B%2560RefInstallFacture%2560%2BIN%2B%25282842%252C2843%252C2844%252C2845%2529%3Bmessage_to_show%3DLa%2Bligne%2Ba%2B%25C3%25A9t%25C3%25A9%2Beffac%25C3%25A9e.%3Bgoto%3Dtbl_sql.php%3Btoken%3D5c56600cbf1b42179c5c7df3d8f7d304;token=5c56600cbf1b42179c5c7df3d8f7d304" TargetMode="External"/><Relationship Id="rId12" Type="http://schemas.openxmlformats.org/officeDocument/2006/relationships/hyperlink" Target="https://phpmyadmin.ovh.net/tbl_change.php?db=jardinsawprod;table=TFacture;where_clause=%60TFacture%60.%60RefFacture%60+%3D+24863;clause_is_unique=1;sql_query=SELECT+%2A++FROM+%60TFacture%60+WHERE+%60RefInstallFacture%60+IN+%282842%2C2843%2C2844%2C2845%29;goto=sql.php;default_action=update;token=5c56600cbf1b42179c5c7df3d8f7d304" TargetMode="External"/><Relationship Id="rId17" Type="http://schemas.openxmlformats.org/officeDocument/2006/relationships/hyperlink" Target="https://phpmyadmin.ovh.net/tbl_change.php?db=jardinsawprod;table=TFacture;where_clause=%60TFacture%60.%60RefFacture%60+%3D+24865;clause_is_unique=1;sql_query=SELECT+%2A++FROM+%60TFacture%60+WHERE+%60RefInstallFacture%60+IN+%282842%2C2843%2C2844%2C2845%29;goto=sql.php;default_action=insert;token=5c56600cbf1b42179c5c7df3d8f7d304" TargetMode="External"/><Relationship Id="rId25" Type="http://schemas.openxmlformats.org/officeDocument/2006/relationships/image" Target="../media/image1.emf"/><Relationship Id="rId33" Type="http://schemas.openxmlformats.org/officeDocument/2006/relationships/control" Target="../activeX/activeX15.xml"/><Relationship Id="rId38" Type="http://schemas.openxmlformats.org/officeDocument/2006/relationships/control" Target="../activeX/activeX20.xml"/><Relationship Id="rId2" Type="http://schemas.openxmlformats.org/officeDocument/2006/relationships/hyperlink" Target="https://phpmyadmin.ovh.net/tbl_change.php?db=jardinsawprod;table=TFacture;where_clause=%60TFacture%60.%60RefFacture%60+%3D+24860;clause_is_unique=1;sql_query=SELECT+%2A++FROM+%60TFacture%60+WHERE+%60RefInstallFacture%60+IN+%282842%2C2843%2C2844%2C2845%29;goto=sql.php;default_action=insert;token=5c56600cbf1b42179c5c7df3d8f7d304" TargetMode="External"/><Relationship Id="rId16" Type="http://schemas.openxmlformats.org/officeDocument/2006/relationships/hyperlink" Target="https://phpmyadmin.ovh.net/sql.php?db=jardinsawprod;table=TFacture;sql_query=DELETE+FROM+%60jardinsawprod%60.%60TFacture%60+WHERE+%60TFacture%60.%60RefFacture%60+%3D+24865;message_to_show=La+ligne+a+%C3%A9t%C3%A9+effac%C3%A9e.;goto=sql.php%3Fdb%3Djardinsawprod%3Btable%3DTFacture%3Bsql_query%3DSELECT%2B%252A%2B%2BFROM%2B%2560TFacture%2560%2BWHERE%2B%2560RefInstallFacture%2560%2BIN%2B%25282842%252C2843%252C2844%252C2845%2529%3Bmessage_to_show%3DLa%2Bligne%2Ba%2B%25C3%25A9t%25C3%25A9%2Beffac%25C3%25A9e.%3Bgoto%3Dtbl_sql.php%3Btoken%3D5c56600cbf1b42179c5c7df3d8f7d304;token=5c56600cbf1b42179c5c7df3d8f7d304" TargetMode="External"/><Relationship Id="rId20" Type="http://schemas.openxmlformats.org/officeDocument/2006/relationships/hyperlink" Target="https://phpmyadmin.ovh.net/tbl_change.php?db=jardinsawprod;table=TFacture;where_clause=%60TFacture%60.%60RefFacture%60+%3D+24866;clause_is_unique=1;sql_query=SELECT+%2A++FROM+%60TFacture%60+WHERE+%60RefInstallFacture%60+IN+%282842%2C2843%2C2844%2C2845%29;goto=sql.php;default_action=insert;token=5c56600cbf1b42179c5c7df3d8f7d304" TargetMode="External"/><Relationship Id="rId29" Type="http://schemas.openxmlformats.org/officeDocument/2006/relationships/control" Target="../activeX/activeX11.xml"/><Relationship Id="rId1" Type="http://schemas.openxmlformats.org/officeDocument/2006/relationships/hyperlink" Target="https://phpmyadmin.ovh.net/sql.php?db=jardinsawprod;table=TFacture;sql_query=DELETE+FROM+%60jardinsawprod%60.%60TFacture%60+WHERE+%60TFacture%60.%60RefFacture%60+%3D+24860;message_to_show=La+ligne+a+%C3%A9t%C3%A9+effac%C3%A9e.;goto=sql.php%3Fdb%3Djardinsawprod%3Btable%3DTFacture%3Bsql_query%3DSELECT%2B%252A%2B%2BFROM%2B%2560TFacture%2560%2BWHERE%2B%2560RefInstallFacture%2560%2BIN%2B%25282842%252C2843%252C2844%252C2845%2529%3Bmessage_to_show%3DLa%2Bligne%2Ba%2B%25C3%25A9t%25C3%25A9%2Beffac%25C3%25A9e.%3Bgoto%3Dtbl_sql.php%3Btoken%3D5c56600cbf1b42179c5c7df3d8f7d304;token=5c56600cbf1b42179c5c7df3d8f7d304" TargetMode="External"/><Relationship Id="rId6" Type="http://schemas.openxmlformats.org/officeDocument/2006/relationships/hyperlink" Target="https://phpmyadmin.ovh.net/tbl_change.php?db=jardinsawprod;table=TFacture;where_clause=%60TFacture%60.%60RefFacture%60+%3D+24861;clause_is_unique=1;sql_query=SELECT+%2A++FROM+%60TFacture%60+WHERE+%60RefInstallFacture%60+IN+%282842%2C2843%2C2844%2C2845%29;goto=sql.php;default_action=update;token=5c56600cbf1b42179c5c7df3d8f7d304" TargetMode="External"/><Relationship Id="rId11" Type="http://schemas.openxmlformats.org/officeDocument/2006/relationships/hyperlink" Target="https://phpmyadmin.ovh.net/tbl_change.php?db=jardinsawprod;table=TFacture;where_clause=%60TFacture%60.%60RefFacture%60+%3D+24863;clause_is_unique=1;sql_query=SELECT+%2A++FROM+%60TFacture%60+WHERE+%60RefInstallFacture%60+IN+%282842%2C2843%2C2844%2C2845%29;goto=sql.php;default_action=insert;token=5c56600cbf1b42179c5c7df3d8f7d304" TargetMode="External"/><Relationship Id="rId24" Type="http://schemas.openxmlformats.org/officeDocument/2006/relationships/control" Target="../activeX/activeX7.xml"/><Relationship Id="rId32" Type="http://schemas.openxmlformats.org/officeDocument/2006/relationships/control" Target="../activeX/activeX14.xml"/><Relationship Id="rId37" Type="http://schemas.openxmlformats.org/officeDocument/2006/relationships/control" Target="../activeX/activeX19.xml"/><Relationship Id="rId5" Type="http://schemas.openxmlformats.org/officeDocument/2006/relationships/hyperlink" Target="https://phpmyadmin.ovh.net/tbl_change.php?db=jardinsawprod;table=TFacture;where_clause=%60TFacture%60.%60RefFacture%60+%3D+24861;clause_is_unique=1;sql_query=SELECT+%2A++FROM+%60TFacture%60+WHERE+%60RefInstallFacture%60+IN+%282842%2C2843%2C2844%2C2845%29;goto=sql.php;default_action=insert;token=5c56600cbf1b42179c5c7df3d8f7d304" TargetMode="External"/><Relationship Id="rId15" Type="http://schemas.openxmlformats.org/officeDocument/2006/relationships/hyperlink" Target="https://phpmyadmin.ovh.net/tbl_change.php?db=jardinsawprod;table=TFacture;where_clause=%60TFacture%60.%60RefFacture%60+%3D+24864;clause_is_unique=1;sql_query=SELECT+%2A++FROM+%60TFacture%60+WHERE+%60RefInstallFacture%60+IN+%282842%2C2843%2C2844%2C2845%29;goto=sql.php;default_action=update;token=5c56600cbf1b42179c5c7df3d8f7d304" TargetMode="External"/><Relationship Id="rId23" Type="http://schemas.openxmlformats.org/officeDocument/2006/relationships/vmlDrawing" Target="../drawings/vmlDrawing2.vml"/><Relationship Id="rId28" Type="http://schemas.openxmlformats.org/officeDocument/2006/relationships/control" Target="../activeX/activeX10.xml"/><Relationship Id="rId36" Type="http://schemas.openxmlformats.org/officeDocument/2006/relationships/control" Target="../activeX/activeX18.xml"/><Relationship Id="rId10" Type="http://schemas.openxmlformats.org/officeDocument/2006/relationships/hyperlink" Target="https://phpmyadmin.ovh.net/sql.php?db=jardinsawprod;table=TFacture;sql_query=DELETE+FROM+%60jardinsawprod%60.%60TFacture%60+WHERE+%60TFacture%60.%60RefFacture%60+%3D+24863;message_to_show=La+ligne+a+%C3%A9t%C3%A9+effac%C3%A9e.;goto=sql.php%3Fdb%3Djardinsawprod%3Btable%3DTFacture%3Bsql_query%3DSELECT%2B%252A%2B%2BFROM%2B%2560TFacture%2560%2BWHERE%2B%2560RefInstallFacture%2560%2BIN%2B%25282842%252C2843%252C2844%252C2845%2529%3Bmessage_to_show%3DLa%2Bligne%2Ba%2B%25C3%25A9t%25C3%25A9%2Beffac%25C3%25A9e.%3Bgoto%3Dtbl_sql.php%3Btoken%3D5c56600cbf1b42179c5c7df3d8f7d304;token=5c56600cbf1b42179c5c7df3d8f7d304" TargetMode="External"/><Relationship Id="rId19" Type="http://schemas.openxmlformats.org/officeDocument/2006/relationships/hyperlink" Target="https://phpmyadmin.ovh.net/sql.php?db=jardinsawprod;table=TFacture;sql_query=DELETE+FROM+%60jardinsawprod%60.%60TFacture%60+WHERE+%60TFacture%60.%60RefFacture%60+%3D+24866;message_to_show=La+ligne+a+%C3%A9t%C3%A9+effac%C3%A9e.;goto=sql.php%3Fdb%3Djardinsawprod%3Btable%3DTFacture%3Bsql_query%3DSELECT%2B%252A%2B%2BFROM%2B%2560TFacture%2560%2BWHERE%2B%2560RefInstallFacture%2560%2BIN%2B%25282842%252C2843%252C2844%252C2845%2529%3Bmessage_to_show%3DLa%2Bligne%2Ba%2B%25C3%25A9t%25C3%25A9%2Beffac%25C3%25A9e.%3Bgoto%3Dtbl_sql.php%3Btoken%3D5c56600cbf1b42179c5c7df3d8f7d304;token=5c56600cbf1b42179c5c7df3d8f7d304" TargetMode="External"/><Relationship Id="rId31" Type="http://schemas.openxmlformats.org/officeDocument/2006/relationships/control" Target="../activeX/activeX13.xml"/><Relationship Id="rId4" Type="http://schemas.openxmlformats.org/officeDocument/2006/relationships/hyperlink" Target="https://phpmyadmin.ovh.net/sql.php?db=jardinsawprod;table=TFacture;sql_query=DELETE+FROM+%60jardinsawprod%60.%60TFacture%60+WHERE+%60TFacture%60.%60RefFacture%60+%3D+24861;message_to_show=La+ligne+a+%C3%A9t%C3%A9+effac%C3%A9e.;goto=sql.php%3Fdb%3Djardinsawprod%3Btable%3DTFacture%3Bsql_query%3DSELECT%2B%252A%2B%2BFROM%2B%2560TFacture%2560%2BWHERE%2B%2560RefInstallFacture%2560%2BIN%2B%25282842%252C2843%252C2844%252C2845%2529%3Bmessage_to_show%3DLa%2Bligne%2Ba%2B%25C3%25A9t%25C3%25A9%2Beffac%25C3%25A9e.%3Bgoto%3Dtbl_sql.php%3Btoken%3D5c56600cbf1b42179c5c7df3d8f7d304;token=5c56600cbf1b42179c5c7df3d8f7d304" TargetMode="External"/><Relationship Id="rId9" Type="http://schemas.openxmlformats.org/officeDocument/2006/relationships/hyperlink" Target="https://phpmyadmin.ovh.net/tbl_change.php?db=jardinsawprod;table=TFacture;where_clause=%60TFacture%60.%60RefFacture%60+%3D+24862;clause_is_unique=1;sql_query=SELECT+%2A++FROM+%60TFacture%60+WHERE+%60RefInstallFacture%60+IN+%282842%2C2843%2C2844%2C2845%29;goto=sql.php;default_action=update;token=5c56600cbf1b42179c5c7df3d8f7d304" TargetMode="External"/><Relationship Id="rId14" Type="http://schemas.openxmlformats.org/officeDocument/2006/relationships/hyperlink" Target="https://phpmyadmin.ovh.net/tbl_change.php?db=jardinsawprod;table=TFacture;where_clause=%60TFacture%60.%60RefFacture%60+%3D+24864;clause_is_unique=1;sql_query=SELECT+%2A++FROM+%60TFacture%60+WHERE+%60RefInstallFacture%60+IN+%282842%2C2843%2C2844%2C2845%29;goto=sql.php;default_action=insert;token=5c56600cbf1b42179c5c7df3d8f7d304" TargetMode="External"/><Relationship Id="rId22" Type="http://schemas.openxmlformats.org/officeDocument/2006/relationships/drawing" Target="../drawings/drawing2.xml"/><Relationship Id="rId27" Type="http://schemas.openxmlformats.org/officeDocument/2006/relationships/control" Target="../activeX/activeX9.xml"/><Relationship Id="rId30" Type="http://schemas.openxmlformats.org/officeDocument/2006/relationships/control" Target="../activeX/activeX12.xml"/><Relationship Id="rId35" Type="http://schemas.openxmlformats.org/officeDocument/2006/relationships/control" Target="../activeX/activeX1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euil1"/>
  <dimension ref="A1:V31"/>
  <sheetViews>
    <sheetView topLeftCell="D1" workbookViewId="0">
      <selection activeCell="N17" sqref="N17"/>
    </sheetView>
  </sheetViews>
  <sheetFormatPr baseColWidth="10" defaultRowHeight="15" x14ac:dyDescent="0.25"/>
  <cols>
    <col min="2" max="2" width="20.85546875" customWidth="1"/>
    <col min="7" max="7" width="11.42578125" style="2"/>
  </cols>
  <sheetData>
    <row r="1" spans="1:22" x14ac:dyDescent="0.25">
      <c r="B1" t="s">
        <v>7</v>
      </c>
      <c r="C1" t="s">
        <v>8</v>
      </c>
      <c r="D1" t="s">
        <v>9</v>
      </c>
      <c r="F1" t="s">
        <v>10</v>
      </c>
      <c r="G1" s="3">
        <v>2.5000000000000001E-2</v>
      </c>
      <c r="H1" t="s">
        <v>1</v>
      </c>
      <c r="I1" t="s">
        <v>2</v>
      </c>
      <c r="J1" t="s">
        <v>0</v>
      </c>
      <c r="L1" t="s">
        <v>3</v>
      </c>
      <c r="M1" t="s">
        <v>4</v>
      </c>
      <c r="O1" t="s">
        <v>11</v>
      </c>
      <c r="P1" t="s">
        <v>12</v>
      </c>
      <c r="Q1" t="s">
        <v>5</v>
      </c>
      <c r="R1" t="s">
        <v>6</v>
      </c>
    </row>
    <row r="2" spans="1:22" x14ac:dyDescent="0.25">
      <c r="A2" s="1">
        <v>2805</v>
      </c>
      <c r="B2" s="1">
        <v>16718.75</v>
      </c>
      <c r="C2" s="1">
        <v>1519.89</v>
      </c>
      <c r="D2" s="1">
        <v>600</v>
      </c>
      <c r="F2">
        <f>B2-C2-D2</f>
        <v>14598.86</v>
      </c>
      <c r="G2" s="2">
        <f>F2*0.025</f>
        <v>364.97150000000005</v>
      </c>
      <c r="H2" s="4">
        <f>G2-D2/2</f>
        <v>64.971500000000049</v>
      </c>
      <c r="I2" s="4">
        <f>H2*1.2</f>
        <v>77.965800000000058</v>
      </c>
      <c r="J2" s="4">
        <f>I2-H2</f>
        <v>12.99430000000001</v>
      </c>
    </row>
    <row r="3" spans="1:22" x14ac:dyDescent="0.25">
      <c r="A3" s="1">
        <v>2809</v>
      </c>
      <c r="B3" s="1">
        <v>11401.69</v>
      </c>
      <c r="C3" s="1">
        <v>1036.52</v>
      </c>
      <c r="D3" s="1">
        <v>400</v>
      </c>
      <c r="F3">
        <f t="shared" ref="F3:F9" si="0">B3-C3-D3</f>
        <v>9965.17</v>
      </c>
      <c r="G3" s="8">
        <f t="shared" ref="G3:G9" si="1">F3*0.025</f>
        <v>249.12925000000001</v>
      </c>
      <c r="H3" s="4">
        <f t="shared" ref="H3:H9" si="2">G3-D3/2</f>
        <v>49.129250000000013</v>
      </c>
      <c r="I3" s="4">
        <f t="shared" ref="I3:I9" si="3">H3*1.2</f>
        <v>58.955100000000016</v>
      </c>
      <c r="J3" s="4">
        <f t="shared" ref="J3:J9" si="4">I3-H3</f>
        <v>9.8258500000000026</v>
      </c>
      <c r="L3" s="7">
        <v>24574</v>
      </c>
      <c r="M3" s="7">
        <v>24573</v>
      </c>
      <c r="O3">
        <v>420</v>
      </c>
      <c r="P3">
        <v>480</v>
      </c>
      <c r="Q3" s="5">
        <f>O3+$I$3</f>
        <v>478.95510000000002</v>
      </c>
      <c r="R3" s="5">
        <f>P3+$I$3</f>
        <v>538.95510000000002</v>
      </c>
      <c r="S3">
        <v>70</v>
      </c>
      <c r="T3">
        <v>80</v>
      </c>
      <c r="U3" s="6">
        <f>S3+$J3</f>
        <v>79.825850000000003</v>
      </c>
      <c r="V3" s="6">
        <f>T3+$J3</f>
        <v>89.825850000000003</v>
      </c>
    </row>
    <row r="4" spans="1:22" x14ac:dyDescent="0.25">
      <c r="A4" s="1">
        <v>2810</v>
      </c>
      <c r="B4" s="1">
        <v>12022.92</v>
      </c>
      <c r="C4" s="1">
        <v>1092.99</v>
      </c>
      <c r="D4" s="1">
        <v>500</v>
      </c>
      <c r="F4">
        <f t="shared" si="0"/>
        <v>10429.93</v>
      </c>
      <c r="G4" s="8">
        <f t="shared" si="1"/>
        <v>260.74825000000004</v>
      </c>
      <c r="H4" s="4">
        <f t="shared" si="2"/>
        <v>10.748250000000041</v>
      </c>
      <c r="I4" s="4">
        <f t="shared" si="3"/>
        <v>12.89790000000005</v>
      </c>
      <c r="J4" s="4">
        <f t="shared" si="4"/>
        <v>2.1496500000000083</v>
      </c>
      <c r="L4" s="7">
        <v>24584</v>
      </c>
      <c r="M4" s="7">
        <v>24583</v>
      </c>
      <c r="O4">
        <v>667.22</v>
      </c>
      <c r="P4">
        <v>660</v>
      </c>
      <c r="Q4" s="5">
        <f>O4+$I4</f>
        <v>680.11790000000008</v>
      </c>
      <c r="R4" s="5">
        <f>P4+$I4</f>
        <v>672.89790000000005</v>
      </c>
      <c r="S4">
        <v>80</v>
      </c>
      <c r="T4">
        <v>110</v>
      </c>
      <c r="U4" s="6">
        <f t="shared" ref="U4:U7" si="5">S4+$J4</f>
        <v>82.149650000000008</v>
      </c>
      <c r="V4" s="6">
        <f t="shared" ref="V4:V7" si="6">T4+$J4</f>
        <v>112.14965000000001</v>
      </c>
    </row>
    <row r="5" spans="1:22" x14ac:dyDescent="0.25">
      <c r="A5" s="1">
        <v>2811</v>
      </c>
      <c r="B5" s="1">
        <v>10525.02</v>
      </c>
      <c r="C5" s="1">
        <v>956.82</v>
      </c>
      <c r="D5" s="1">
        <v>400</v>
      </c>
      <c r="F5">
        <f t="shared" si="0"/>
        <v>9168.2000000000007</v>
      </c>
      <c r="G5" s="8">
        <f t="shared" si="1"/>
        <v>229.20500000000004</v>
      </c>
      <c r="H5" s="4">
        <f t="shared" si="2"/>
        <v>29.205000000000041</v>
      </c>
      <c r="I5" s="4">
        <f t="shared" si="3"/>
        <v>35.046000000000049</v>
      </c>
      <c r="J5" s="4">
        <f t="shared" si="4"/>
        <v>5.8410000000000082</v>
      </c>
      <c r="L5" s="7">
        <v>24586</v>
      </c>
      <c r="M5" s="7">
        <v>24585</v>
      </c>
      <c r="O5">
        <v>420</v>
      </c>
      <c r="P5">
        <v>480</v>
      </c>
      <c r="Q5" s="5">
        <f t="shared" ref="Q5:Q7" si="7">O5+$I5</f>
        <v>455.04600000000005</v>
      </c>
      <c r="R5" s="5">
        <f t="shared" ref="R5:R7" si="8">P5+$I5</f>
        <v>515.04600000000005</v>
      </c>
      <c r="S5">
        <v>70</v>
      </c>
      <c r="T5">
        <v>80</v>
      </c>
      <c r="U5" s="6">
        <f t="shared" si="5"/>
        <v>75.841000000000008</v>
      </c>
      <c r="V5" s="6">
        <f t="shared" si="6"/>
        <v>85.841000000000008</v>
      </c>
    </row>
    <row r="6" spans="1:22" x14ac:dyDescent="0.25">
      <c r="A6" s="1">
        <v>2812</v>
      </c>
      <c r="B6" s="1">
        <v>11040</v>
      </c>
      <c r="C6" s="1">
        <v>1840</v>
      </c>
      <c r="D6" s="1">
        <v>400</v>
      </c>
      <c r="F6">
        <f t="shared" si="0"/>
        <v>8800</v>
      </c>
      <c r="G6" s="8">
        <f t="shared" si="1"/>
        <v>220</v>
      </c>
      <c r="H6" s="4">
        <f t="shared" si="2"/>
        <v>20</v>
      </c>
      <c r="I6" s="4">
        <f t="shared" si="3"/>
        <v>24</v>
      </c>
      <c r="J6" s="4">
        <f t="shared" si="4"/>
        <v>4</v>
      </c>
      <c r="L6" s="7">
        <v>24589</v>
      </c>
      <c r="M6" s="7">
        <v>24588</v>
      </c>
      <c r="O6">
        <v>420</v>
      </c>
      <c r="P6">
        <v>480</v>
      </c>
      <c r="Q6" s="5">
        <f t="shared" si="7"/>
        <v>444</v>
      </c>
      <c r="R6" s="5">
        <f t="shared" si="8"/>
        <v>504</v>
      </c>
      <c r="S6">
        <v>70</v>
      </c>
      <c r="T6">
        <v>80</v>
      </c>
      <c r="U6" s="6">
        <f t="shared" si="5"/>
        <v>74</v>
      </c>
      <c r="V6" s="6">
        <f t="shared" si="6"/>
        <v>84</v>
      </c>
    </row>
    <row r="7" spans="1:22" x14ac:dyDescent="0.25">
      <c r="A7" s="1">
        <v>2814</v>
      </c>
      <c r="B7" s="1">
        <v>21720</v>
      </c>
      <c r="C7" s="1">
        <v>3620</v>
      </c>
      <c r="D7" s="1">
        <v>500</v>
      </c>
      <c r="F7">
        <f t="shared" si="0"/>
        <v>17600</v>
      </c>
      <c r="G7" s="8">
        <f t="shared" si="1"/>
        <v>440</v>
      </c>
      <c r="H7" s="4">
        <f t="shared" si="2"/>
        <v>190</v>
      </c>
      <c r="I7" s="4">
        <f t="shared" si="3"/>
        <v>228</v>
      </c>
      <c r="J7" s="4">
        <f t="shared" si="4"/>
        <v>38</v>
      </c>
      <c r="L7" s="7">
        <v>24606</v>
      </c>
      <c r="M7" s="7">
        <v>24605</v>
      </c>
      <c r="O7">
        <v>803.61</v>
      </c>
      <c r="P7">
        <v>540</v>
      </c>
      <c r="Q7" s="5">
        <f t="shared" si="7"/>
        <v>1031.6100000000001</v>
      </c>
      <c r="R7" s="5">
        <f t="shared" si="8"/>
        <v>768</v>
      </c>
      <c r="S7">
        <v>80</v>
      </c>
      <c r="T7">
        <v>90</v>
      </c>
      <c r="U7" s="6">
        <f t="shared" si="5"/>
        <v>118</v>
      </c>
      <c r="V7" s="6">
        <f t="shared" si="6"/>
        <v>128</v>
      </c>
    </row>
    <row r="8" spans="1:22" x14ac:dyDescent="0.25">
      <c r="A8" s="1">
        <v>2803</v>
      </c>
      <c r="B8">
        <v>15476.86</v>
      </c>
      <c r="C8" s="1">
        <v>1406.99</v>
      </c>
      <c r="D8" s="1">
        <v>500</v>
      </c>
      <c r="F8">
        <f t="shared" si="0"/>
        <v>13569.87</v>
      </c>
      <c r="G8" s="2">
        <f>F8*0.025</f>
        <v>339.24675000000002</v>
      </c>
      <c r="H8" s="4">
        <f t="shared" si="2"/>
        <v>89.24675000000002</v>
      </c>
      <c r="I8" s="4">
        <f t="shared" si="3"/>
        <v>107.09610000000002</v>
      </c>
      <c r="J8" s="4">
        <f t="shared" si="4"/>
        <v>17.849350000000001</v>
      </c>
      <c r="M8" s="7">
        <v>24485</v>
      </c>
      <c r="O8">
        <v>732.9</v>
      </c>
      <c r="P8">
        <v>720</v>
      </c>
      <c r="Q8" s="5">
        <f>O8+$I8</f>
        <v>839.99609999999996</v>
      </c>
      <c r="R8" s="5">
        <f t="shared" ref="R8:R9" si="9">P8+$I8</f>
        <v>827.09609999999998</v>
      </c>
      <c r="S8">
        <v>80</v>
      </c>
      <c r="T8">
        <v>90</v>
      </c>
      <c r="U8" s="6">
        <f t="shared" ref="U8:U9" si="10">S8+$J8</f>
        <v>97.849350000000001</v>
      </c>
      <c r="V8" s="6">
        <f t="shared" ref="V8:V9" si="11">T8+$J8</f>
        <v>107.84935</v>
      </c>
    </row>
    <row r="9" spans="1:22" x14ac:dyDescent="0.25">
      <c r="A9" s="1">
        <v>2804</v>
      </c>
      <c r="B9" s="1">
        <v>11302.37</v>
      </c>
      <c r="C9" s="1">
        <v>1027.49</v>
      </c>
      <c r="D9" s="1">
        <v>350</v>
      </c>
      <c r="F9">
        <f t="shared" si="0"/>
        <v>9924.880000000001</v>
      </c>
      <c r="G9" s="2">
        <f t="shared" si="1"/>
        <v>248.12200000000004</v>
      </c>
      <c r="H9" s="4">
        <f t="shared" si="2"/>
        <v>73.122000000000043</v>
      </c>
      <c r="I9" s="4">
        <f t="shared" si="3"/>
        <v>87.746400000000051</v>
      </c>
      <c r="J9" s="4">
        <f t="shared" si="4"/>
        <v>14.624400000000009</v>
      </c>
      <c r="M9" s="7">
        <v>24487</v>
      </c>
      <c r="O9">
        <v>575.27</v>
      </c>
      <c r="P9">
        <v>450</v>
      </c>
      <c r="Q9" s="5">
        <f t="shared" ref="Q9" si="12">O9+$I9</f>
        <v>663.01639999999998</v>
      </c>
      <c r="R9" s="5">
        <f t="shared" si="9"/>
        <v>537.74639999999999</v>
      </c>
      <c r="S9">
        <v>80</v>
      </c>
      <c r="T9">
        <v>90</v>
      </c>
      <c r="U9" s="6">
        <f t="shared" si="10"/>
        <v>94.624400000000009</v>
      </c>
      <c r="V9" s="6">
        <f t="shared" si="11"/>
        <v>104.62440000000001</v>
      </c>
    </row>
    <row r="11" spans="1:22" x14ac:dyDescent="0.25">
      <c r="L11" t="str">
        <f>CONCATENATE("update TFacture set Montant = ", SUBSTITUTE(Q3,",","."),", TVANormale = ",SUBSTITUTE(U3,",",".")," Where RefFacture = ",L3,";")</f>
        <v>update TFacture set Montant = 478.9551, TVANormale = 79.82585 Where RefFacture = 24574;</v>
      </c>
      <c r="M11" t="str">
        <f>CONCATENATE("update TFacture set Montant = ", SUBSTITUTE(R3,",","."),", TVANormale = ",SUBSTITUTE(V3,",",".")," Where RefFacture = ",M3,";")</f>
        <v>update TFacture set Montant = 538.9551, TVANormale = 89.82585 Where RefFacture = 24573;</v>
      </c>
    </row>
    <row r="12" spans="1:22" x14ac:dyDescent="0.25">
      <c r="L12" t="str">
        <f t="shared" ref="L12:L15" si="13">CONCATENATE("update TFacture set Montant = ", SUBSTITUTE(Q4,",","."),", TVANormale = ",SUBSTITUTE(U4,",",".")," Where RefFacture = ",L4,";")</f>
        <v>update TFacture set Montant = 680.1179, TVANormale = 82.14965 Where RefFacture = 24584;</v>
      </c>
      <c r="M12" t="str">
        <f t="shared" ref="M12:M17" si="14">CONCATENATE("update TFacture set Montant = ", SUBSTITUTE(R4,",","."),", TVANormale = ",SUBSTITUTE(V4,",",".")," Where RefFacture = ",M4,";")</f>
        <v>update TFacture set Montant = 672.8979, TVANormale = 112.14965 Where RefFacture = 24583;</v>
      </c>
    </row>
    <row r="13" spans="1:22" x14ac:dyDescent="0.25">
      <c r="L13" t="str">
        <f t="shared" si="13"/>
        <v>update TFacture set Montant = 455.046, TVANormale = 75.841 Where RefFacture = 24586;</v>
      </c>
      <c r="M13" t="str">
        <f t="shared" si="14"/>
        <v>update TFacture set Montant = 515.046, TVANormale = 85.841 Where RefFacture = 24585;</v>
      </c>
    </row>
    <row r="14" spans="1:22" x14ac:dyDescent="0.25">
      <c r="B14">
        <v>17289.560000000001</v>
      </c>
      <c r="C14">
        <f>B14/1.1</f>
        <v>15717.781818181818</v>
      </c>
      <c r="D14">
        <f>C14/1.05</f>
        <v>14969.316017316018</v>
      </c>
      <c r="E14">
        <f>C14-D14</f>
        <v>748.4658008658007</v>
      </c>
      <c r="F14">
        <f>D14*0.025</f>
        <v>374.23290043290046</v>
      </c>
      <c r="L14" t="str">
        <f t="shared" si="13"/>
        <v>update TFacture set Montant = 444, TVANormale = 74 Where RefFacture = 24589;</v>
      </c>
      <c r="M14" t="str">
        <f t="shared" si="14"/>
        <v>update TFacture set Montant = 504, TVANormale = 84 Where RefFacture = 24588;</v>
      </c>
    </row>
    <row r="15" spans="1:22" x14ac:dyDescent="0.25">
      <c r="C15">
        <f>0.1*C14</f>
        <v>1571.778181818182</v>
      </c>
      <c r="F15" s="4">
        <f>F14-G8</f>
        <v>34.986150432900445</v>
      </c>
      <c r="G15" s="2">
        <f>F15*0.2</f>
        <v>6.9972300865800889</v>
      </c>
      <c r="L15" t="str">
        <f t="shared" si="13"/>
        <v>update TFacture set Montant = 1031.61, TVANormale = 118 Where RefFacture = 24606;</v>
      </c>
      <c r="M15" t="str">
        <f t="shared" si="14"/>
        <v>update TFacture set Montant = 768, TVANormale = 128 Where RefFacture = 24605;</v>
      </c>
    </row>
    <row r="16" spans="1:22" x14ac:dyDescent="0.25">
      <c r="M16" t="str">
        <f t="shared" si="14"/>
        <v>update TFacture set Montant = 827.0961, TVANormale = 107.84935 Where RefFacture = 24485;</v>
      </c>
    </row>
    <row r="17" spans="3:14" x14ac:dyDescent="0.25">
      <c r="M17" t="str">
        <f t="shared" si="14"/>
        <v>update TFacture set Montant = 537.7464, TVANormale = 104.6244 Where RefFacture = 24487;</v>
      </c>
    </row>
    <row r="19" spans="3:14" x14ac:dyDescent="0.25">
      <c r="C19">
        <v>724.23</v>
      </c>
      <c r="D19">
        <f>C19*1.2</f>
        <v>869.07600000000002</v>
      </c>
    </row>
    <row r="22" spans="3:14" x14ac:dyDescent="0.25">
      <c r="H22" s="7">
        <v>24574</v>
      </c>
    </row>
    <row r="23" spans="3:14" x14ac:dyDescent="0.25">
      <c r="H23" s="7">
        <v>24584</v>
      </c>
    </row>
    <row r="24" spans="3:14" x14ac:dyDescent="0.25">
      <c r="H24" s="7">
        <v>24586</v>
      </c>
      <c r="M24">
        <v>84</v>
      </c>
      <c r="N24">
        <v>23</v>
      </c>
    </row>
    <row r="25" spans="3:14" x14ac:dyDescent="0.25">
      <c r="H25" s="7">
        <v>24589</v>
      </c>
      <c r="M25">
        <v>270</v>
      </c>
      <c r="N25">
        <v>98</v>
      </c>
    </row>
    <row r="26" spans="3:14" x14ac:dyDescent="0.25">
      <c r="H26" s="7">
        <v>24606</v>
      </c>
      <c r="M26">
        <v>90</v>
      </c>
      <c r="N26">
        <v>63</v>
      </c>
    </row>
    <row r="27" spans="3:14" x14ac:dyDescent="0.25">
      <c r="H27" s="7">
        <v>24573</v>
      </c>
      <c r="M27">
        <v>186</v>
      </c>
      <c r="N27">
        <v>59</v>
      </c>
    </row>
    <row r="28" spans="3:14" x14ac:dyDescent="0.25">
      <c r="H28" s="7">
        <v>24583</v>
      </c>
      <c r="M28">
        <v>1029</v>
      </c>
      <c r="N28">
        <v>234</v>
      </c>
    </row>
    <row r="29" spans="3:14" x14ac:dyDescent="0.25">
      <c r="H29" s="7">
        <v>24585</v>
      </c>
      <c r="M29">
        <f>SUM(M24:M28)</f>
        <v>1659</v>
      </c>
      <c r="N29">
        <f>SUM(N24:N28)</f>
        <v>477</v>
      </c>
    </row>
    <row r="30" spans="3:14" x14ac:dyDescent="0.25">
      <c r="H30" s="7">
        <v>24588</v>
      </c>
    </row>
    <row r="31" spans="3:14" x14ac:dyDescent="0.25">
      <c r="H31" s="7">
        <v>24605</v>
      </c>
    </row>
  </sheetData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1028" r:id="rId3" name="Control 4">
          <controlPr defaultSize="0" r:id="rId4">
            <anchor moveWithCells="1">
              <from>
                <xdr:col>4</xdr:col>
                <xdr:colOff>0</xdr:colOff>
                <xdr:row>1</xdr:row>
                <xdr:rowOff>0</xdr:rowOff>
              </from>
              <to>
                <xdr:col>4</xdr:col>
                <xdr:colOff>257175</xdr:colOff>
                <xdr:row>2</xdr:row>
                <xdr:rowOff>76200</xdr:rowOff>
              </to>
            </anchor>
          </controlPr>
        </control>
      </mc:Choice>
      <mc:Fallback>
        <control shapeId="1028" r:id="rId3" name="Control 4"/>
      </mc:Fallback>
    </mc:AlternateContent>
    <mc:AlternateContent xmlns:mc="http://schemas.openxmlformats.org/markup-compatibility/2006">
      <mc:Choice Requires="x14">
        <control shapeId="1032" r:id="rId5" name="Control 8">
          <controlPr defaultSize="0" r:id="rId4">
            <anchor moveWithCells="1">
              <from>
                <xdr:col>4</xdr:col>
                <xdr:colOff>0</xdr:colOff>
                <xdr:row>2</xdr:row>
                <xdr:rowOff>0</xdr:rowOff>
              </from>
              <to>
                <xdr:col>4</xdr:col>
                <xdr:colOff>257175</xdr:colOff>
                <xdr:row>3</xdr:row>
                <xdr:rowOff>76200</xdr:rowOff>
              </to>
            </anchor>
          </controlPr>
        </control>
      </mc:Choice>
      <mc:Fallback>
        <control shapeId="1032" r:id="rId5" name="Control 8"/>
      </mc:Fallback>
    </mc:AlternateContent>
    <mc:AlternateContent xmlns:mc="http://schemas.openxmlformats.org/markup-compatibility/2006">
      <mc:Choice Requires="x14">
        <control shapeId="1036" r:id="rId6" name="Control 12">
          <controlPr defaultSize="0" r:id="rId4">
            <anchor moveWithCells="1">
              <from>
                <xdr:col>4</xdr:col>
                <xdr:colOff>0</xdr:colOff>
                <xdr:row>2</xdr:row>
                <xdr:rowOff>0</xdr:rowOff>
              </from>
              <to>
                <xdr:col>4</xdr:col>
                <xdr:colOff>257175</xdr:colOff>
                <xdr:row>3</xdr:row>
                <xdr:rowOff>76200</xdr:rowOff>
              </to>
            </anchor>
          </controlPr>
        </control>
      </mc:Choice>
      <mc:Fallback>
        <control shapeId="1036" r:id="rId6" name="Control 12"/>
      </mc:Fallback>
    </mc:AlternateContent>
    <mc:AlternateContent xmlns:mc="http://schemas.openxmlformats.org/markup-compatibility/2006">
      <mc:Choice Requires="x14">
        <control shapeId="1040" r:id="rId7" name="Control 16">
          <controlPr defaultSize="0" r:id="rId4">
            <anchor moveWithCells="1">
              <from>
                <xdr:col>4</xdr:col>
                <xdr:colOff>0</xdr:colOff>
                <xdr:row>3</xdr:row>
                <xdr:rowOff>0</xdr:rowOff>
              </from>
              <to>
                <xdr:col>4</xdr:col>
                <xdr:colOff>257175</xdr:colOff>
                <xdr:row>4</xdr:row>
                <xdr:rowOff>76200</xdr:rowOff>
              </to>
            </anchor>
          </controlPr>
        </control>
      </mc:Choice>
      <mc:Fallback>
        <control shapeId="1040" r:id="rId7" name="Control 16"/>
      </mc:Fallback>
    </mc:AlternateContent>
    <mc:AlternateContent xmlns:mc="http://schemas.openxmlformats.org/markup-compatibility/2006">
      <mc:Choice Requires="x14">
        <control shapeId="1044" r:id="rId8" name="Control 20">
          <controlPr defaultSize="0" r:id="rId4">
            <anchor moveWithCells="1">
              <from>
                <xdr:col>4</xdr:col>
                <xdr:colOff>0</xdr:colOff>
                <xdr:row>4</xdr:row>
                <xdr:rowOff>0</xdr:rowOff>
              </from>
              <to>
                <xdr:col>4</xdr:col>
                <xdr:colOff>257175</xdr:colOff>
                <xdr:row>5</xdr:row>
                <xdr:rowOff>76200</xdr:rowOff>
              </to>
            </anchor>
          </controlPr>
        </control>
      </mc:Choice>
      <mc:Fallback>
        <control shapeId="1044" r:id="rId8" name="Control 20"/>
      </mc:Fallback>
    </mc:AlternateContent>
    <mc:AlternateContent xmlns:mc="http://schemas.openxmlformats.org/markup-compatibility/2006">
      <mc:Choice Requires="x14">
        <control shapeId="1048" r:id="rId9" name="Control 24">
          <controlPr defaultSize="0" r:id="rId4">
            <anchor moveWithCells="1">
              <from>
                <xdr:col>4</xdr:col>
                <xdr:colOff>0</xdr:colOff>
                <xdr:row>5</xdr:row>
                <xdr:rowOff>0</xdr:rowOff>
              </from>
              <to>
                <xdr:col>4</xdr:col>
                <xdr:colOff>257175</xdr:colOff>
                <xdr:row>6</xdr:row>
                <xdr:rowOff>76200</xdr:rowOff>
              </to>
            </anchor>
          </controlPr>
        </control>
      </mc:Choice>
      <mc:Fallback>
        <control shapeId="1048" r:id="rId9" name="Control 24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B17"/>
  <sheetViews>
    <sheetView topLeftCell="A6" workbookViewId="0">
      <selection activeCell="X16" sqref="X4:X16"/>
    </sheetView>
  </sheetViews>
  <sheetFormatPr baseColWidth="10" defaultRowHeight="15" x14ac:dyDescent="0.25"/>
  <sheetData>
    <row r="2" spans="1:28" ht="30" x14ac:dyDescent="0.25">
      <c r="A2" s="1">
        <v>2812</v>
      </c>
      <c r="B2" s="1">
        <v>11040</v>
      </c>
      <c r="C2" s="1">
        <v>1840</v>
      </c>
      <c r="D2" s="1">
        <v>0</v>
      </c>
      <c r="E2" s="1">
        <v>400</v>
      </c>
      <c r="F2" s="1">
        <v>24588</v>
      </c>
      <c r="G2" s="1">
        <v>15289</v>
      </c>
      <c r="H2" s="1" t="s">
        <v>14</v>
      </c>
      <c r="I2" s="1">
        <v>480</v>
      </c>
      <c r="J2" s="9">
        <v>42369</v>
      </c>
      <c r="K2" s="9">
        <v>42411</v>
      </c>
      <c r="L2" s="9">
        <v>42390</v>
      </c>
      <c r="M2" s="1">
        <v>1</v>
      </c>
      <c r="N2" s="1">
        <v>0</v>
      </c>
      <c r="O2" s="1">
        <v>15</v>
      </c>
      <c r="P2" s="1">
        <v>0</v>
      </c>
      <c r="Q2" s="1">
        <v>0</v>
      </c>
      <c r="R2" s="1">
        <v>1</v>
      </c>
      <c r="S2" s="10" t="s">
        <v>15</v>
      </c>
      <c r="T2" s="1">
        <v>2812</v>
      </c>
      <c r="U2" s="1">
        <v>0</v>
      </c>
      <c r="V2" s="10" t="s">
        <v>15</v>
      </c>
      <c r="W2" s="1">
        <v>0</v>
      </c>
      <c r="X2" s="1" t="s">
        <v>16</v>
      </c>
      <c r="Y2" s="10" t="s">
        <v>15</v>
      </c>
      <c r="Z2" s="10" t="s">
        <v>15</v>
      </c>
      <c r="AA2" s="1">
        <v>0</v>
      </c>
      <c r="AB2" s="10" t="s">
        <v>15</v>
      </c>
    </row>
    <row r="3" spans="1:28" ht="30" x14ac:dyDescent="0.25">
      <c r="A3" s="1">
        <v>2812</v>
      </c>
      <c r="B3" s="1">
        <v>11040</v>
      </c>
      <c r="C3" s="1">
        <v>1840</v>
      </c>
      <c r="D3" s="1">
        <v>0</v>
      </c>
      <c r="E3" s="1">
        <v>400</v>
      </c>
      <c r="F3" s="1">
        <v>24589</v>
      </c>
      <c r="G3" s="1">
        <v>7614</v>
      </c>
      <c r="H3" s="1" t="s">
        <v>17</v>
      </c>
      <c r="I3" s="1">
        <v>420</v>
      </c>
      <c r="J3" s="9">
        <v>42369</v>
      </c>
      <c r="K3" s="9">
        <v>42411</v>
      </c>
      <c r="L3" s="10" t="s">
        <v>15</v>
      </c>
      <c r="M3" s="1">
        <v>0</v>
      </c>
      <c r="N3" s="1">
        <v>0</v>
      </c>
      <c r="O3" s="1">
        <v>-3</v>
      </c>
      <c r="P3" s="1">
        <v>420</v>
      </c>
      <c r="Q3" s="1">
        <v>0</v>
      </c>
      <c r="R3" s="1">
        <v>1</v>
      </c>
      <c r="S3" s="10" t="s">
        <v>15</v>
      </c>
      <c r="T3" s="1">
        <v>2812</v>
      </c>
      <c r="U3" s="1">
        <v>0</v>
      </c>
      <c r="V3" s="10" t="s">
        <v>15</v>
      </c>
      <c r="W3" s="1">
        <v>0</v>
      </c>
      <c r="X3" s="1" t="s">
        <v>18</v>
      </c>
      <c r="Y3" s="10" t="s">
        <v>15</v>
      </c>
      <c r="Z3" s="10" t="s">
        <v>15</v>
      </c>
      <c r="AA3" s="1">
        <v>0</v>
      </c>
      <c r="AB3" s="10" t="s">
        <v>15</v>
      </c>
    </row>
    <row r="4" spans="1:28" ht="30" x14ac:dyDescent="0.25">
      <c r="A4" s="1">
        <v>2816</v>
      </c>
      <c r="B4" s="1" t="s">
        <v>19</v>
      </c>
      <c r="C4" s="1" t="s">
        <v>20</v>
      </c>
      <c r="D4" s="1">
        <v>0</v>
      </c>
      <c r="E4" s="1">
        <v>500</v>
      </c>
      <c r="F4" s="1">
        <v>24626</v>
      </c>
      <c r="G4" s="1">
        <v>18239</v>
      </c>
      <c r="H4" s="1" t="s">
        <v>21</v>
      </c>
      <c r="I4" s="1">
        <v>540</v>
      </c>
      <c r="J4" s="9">
        <v>42369</v>
      </c>
      <c r="K4" s="9">
        <v>42413</v>
      </c>
      <c r="L4" s="10" t="s">
        <v>15</v>
      </c>
      <c r="M4" s="1">
        <v>0</v>
      </c>
      <c r="N4" s="1">
        <v>0</v>
      </c>
      <c r="O4" s="1">
        <v>11109</v>
      </c>
      <c r="P4" s="1">
        <v>0</v>
      </c>
      <c r="Q4" s="1">
        <v>0</v>
      </c>
      <c r="R4" s="1">
        <v>1</v>
      </c>
      <c r="S4" s="10" t="s">
        <v>15</v>
      </c>
      <c r="T4" s="1">
        <v>2816</v>
      </c>
      <c r="U4" s="1">
        <v>0</v>
      </c>
      <c r="V4" s="10" t="s">
        <v>15</v>
      </c>
      <c r="W4" s="1">
        <v>0</v>
      </c>
      <c r="X4" s="1" t="s">
        <v>22</v>
      </c>
      <c r="Y4" s="10" t="s">
        <v>15</v>
      </c>
      <c r="Z4" s="10" t="s">
        <v>15</v>
      </c>
      <c r="AA4" s="1">
        <v>0</v>
      </c>
      <c r="AB4" s="10" t="s">
        <v>15</v>
      </c>
    </row>
    <row r="5" spans="1:28" ht="30" x14ac:dyDescent="0.25">
      <c r="A5" s="1">
        <v>2816</v>
      </c>
      <c r="B5" s="1" t="s">
        <v>19</v>
      </c>
      <c r="C5" s="1" t="s">
        <v>20</v>
      </c>
      <c r="D5" s="1">
        <v>0</v>
      </c>
      <c r="E5" s="1">
        <v>500</v>
      </c>
      <c r="F5" s="1">
        <v>24627</v>
      </c>
      <c r="G5" s="1">
        <v>504</v>
      </c>
      <c r="H5" s="1" t="s">
        <v>23</v>
      </c>
      <c r="I5" s="1">
        <v>480</v>
      </c>
      <c r="J5" s="9">
        <v>42369</v>
      </c>
      <c r="K5" s="9">
        <v>42413</v>
      </c>
      <c r="L5" s="10" t="s">
        <v>15</v>
      </c>
      <c r="M5" s="1">
        <v>0</v>
      </c>
      <c r="N5" s="1">
        <v>0</v>
      </c>
      <c r="O5" s="1">
        <v>-3</v>
      </c>
      <c r="P5" s="1">
        <v>0</v>
      </c>
      <c r="Q5" s="1">
        <v>0</v>
      </c>
      <c r="R5" s="1">
        <v>1</v>
      </c>
      <c r="S5" s="10" t="s">
        <v>15</v>
      </c>
      <c r="T5" s="1">
        <v>2816</v>
      </c>
      <c r="U5" s="1">
        <v>0</v>
      </c>
      <c r="V5" s="10" t="s">
        <v>15</v>
      </c>
      <c r="W5" s="1">
        <v>0</v>
      </c>
      <c r="X5" s="1" t="s">
        <v>16</v>
      </c>
      <c r="Y5" s="10" t="s">
        <v>15</v>
      </c>
      <c r="Z5" s="10" t="s">
        <v>15</v>
      </c>
      <c r="AA5" s="1">
        <v>0</v>
      </c>
      <c r="AB5" s="10" t="s">
        <v>15</v>
      </c>
    </row>
    <row r="6" spans="1:28" ht="30" x14ac:dyDescent="0.25">
      <c r="A6" s="1">
        <v>2818</v>
      </c>
      <c r="B6" s="1" t="s">
        <v>24</v>
      </c>
      <c r="C6" s="1" t="s">
        <v>25</v>
      </c>
      <c r="D6" s="1">
        <v>0</v>
      </c>
      <c r="E6" s="1">
        <v>400</v>
      </c>
      <c r="F6" s="1">
        <v>24632</v>
      </c>
      <c r="G6" s="1">
        <v>2879</v>
      </c>
      <c r="H6" s="1" t="s">
        <v>26</v>
      </c>
      <c r="I6" s="1">
        <v>480</v>
      </c>
      <c r="J6" s="9">
        <v>42369</v>
      </c>
      <c r="K6" s="9">
        <v>42413</v>
      </c>
      <c r="L6" s="10" t="s">
        <v>15</v>
      </c>
      <c r="M6" s="1">
        <v>0</v>
      </c>
      <c r="N6" s="1">
        <v>0</v>
      </c>
      <c r="O6" s="1">
        <v>22</v>
      </c>
      <c r="P6" s="1">
        <v>0</v>
      </c>
      <c r="Q6" s="1">
        <v>0</v>
      </c>
      <c r="R6" s="1">
        <v>1</v>
      </c>
      <c r="S6" s="10" t="s">
        <v>15</v>
      </c>
      <c r="T6" s="1">
        <v>2818</v>
      </c>
      <c r="U6" s="1">
        <v>0</v>
      </c>
      <c r="V6" s="10" t="s">
        <v>15</v>
      </c>
      <c r="W6" s="1">
        <v>0</v>
      </c>
      <c r="X6" s="1" t="s">
        <v>16</v>
      </c>
      <c r="Y6" s="10" t="s">
        <v>15</v>
      </c>
      <c r="Z6" s="10" t="s">
        <v>15</v>
      </c>
      <c r="AA6" s="1">
        <v>0</v>
      </c>
      <c r="AB6" s="10" t="s">
        <v>15</v>
      </c>
    </row>
    <row r="7" spans="1:28" ht="30" x14ac:dyDescent="0.25">
      <c r="A7" s="1">
        <v>2818</v>
      </c>
      <c r="B7" s="1" t="s">
        <v>24</v>
      </c>
      <c r="C7" s="1" t="s">
        <v>25</v>
      </c>
      <c r="D7" s="1">
        <v>0</v>
      </c>
      <c r="E7" s="1">
        <v>400</v>
      </c>
      <c r="F7" s="1">
        <v>24633</v>
      </c>
      <c r="G7" s="1">
        <v>504</v>
      </c>
      <c r="H7" s="1" t="s">
        <v>27</v>
      </c>
      <c r="I7" s="1">
        <v>420</v>
      </c>
      <c r="J7" s="9">
        <v>42369</v>
      </c>
      <c r="K7" s="9">
        <v>42413</v>
      </c>
      <c r="L7" s="10" t="s">
        <v>15</v>
      </c>
      <c r="M7" s="1">
        <v>0</v>
      </c>
      <c r="N7" s="1">
        <v>0</v>
      </c>
      <c r="O7" s="1">
        <v>-3</v>
      </c>
      <c r="P7" s="1">
        <v>0</v>
      </c>
      <c r="Q7" s="1">
        <v>0</v>
      </c>
      <c r="R7" s="1">
        <v>1</v>
      </c>
      <c r="S7" s="10" t="s">
        <v>15</v>
      </c>
      <c r="T7" s="1">
        <v>2818</v>
      </c>
      <c r="U7" s="1">
        <v>0</v>
      </c>
      <c r="V7" s="10" t="s">
        <v>15</v>
      </c>
      <c r="W7" s="1">
        <v>0</v>
      </c>
      <c r="X7" s="1" t="s">
        <v>18</v>
      </c>
      <c r="Y7" s="10" t="s">
        <v>15</v>
      </c>
      <c r="Z7" s="10" t="s">
        <v>15</v>
      </c>
      <c r="AA7" s="1">
        <v>0</v>
      </c>
      <c r="AB7" s="10" t="s">
        <v>15</v>
      </c>
    </row>
    <row r="8" spans="1:28" ht="30" x14ac:dyDescent="0.25">
      <c r="A8" s="1">
        <v>2819</v>
      </c>
      <c r="B8" s="1" t="s">
        <v>28</v>
      </c>
      <c r="C8" s="1" t="s">
        <v>29</v>
      </c>
      <c r="D8" s="1">
        <v>0</v>
      </c>
      <c r="E8" s="1">
        <v>400</v>
      </c>
      <c r="F8" s="1">
        <v>24636</v>
      </c>
      <c r="G8" s="1">
        <v>16676</v>
      </c>
      <c r="H8" s="1" t="s">
        <v>30</v>
      </c>
      <c r="I8" s="1">
        <v>400</v>
      </c>
      <c r="J8" s="9">
        <v>42369</v>
      </c>
      <c r="K8" s="9">
        <v>42414</v>
      </c>
      <c r="L8" s="10" t="s">
        <v>15</v>
      </c>
      <c r="M8" s="1">
        <v>0</v>
      </c>
      <c r="N8" s="1">
        <v>0</v>
      </c>
      <c r="O8" s="1">
        <v>11033</v>
      </c>
      <c r="P8" s="1">
        <v>0</v>
      </c>
      <c r="Q8" s="1">
        <v>0</v>
      </c>
      <c r="R8" s="1">
        <v>1</v>
      </c>
      <c r="S8" s="10" t="s">
        <v>15</v>
      </c>
      <c r="T8" s="1">
        <v>2819</v>
      </c>
      <c r="U8" s="1">
        <v>0</v>
      </c>
      <c r="V8" s="10" t="s">
        <v>15</v>
      </c>
      <c r="W8" s="1">
        <v>0</v>
      </c>
      <c r="X8" s="10" t="s">
        <v>15</v>
      </c>
      <c r="Y8" s="10" t="s">
        <v>15</v>
      </c>
      <c r="Z8" s="10" t="s">
        <v>15</v>
      </c>
      <c r="AA8" s="1">
        <v>1</v>
      </c>
      <c r="AB8" s="10" t="s">
        <v>15</v>
      </c>
    </row>
    <row r="9" spans="1:28" ht="30" x14ac:dyDescent="0.25">
      <c r="A9" s="1">
        <v>2819</v>
      </c>
      <c r="B9" s="1" t="s">
        <v>28</v>
      </c>
      <c r="C9" s="1" t="s">
        <v>29</v>
      </c>
      <c r="D9" s="1">
        <v>0</v>
      </c>
      <c r="E9" s="1">
        <v>400</v>
      </c>
      <c r="F9" s="1">
        <v>24637</v>
      </c>
      <c r="G9" s="1">
        <v>7616</v>
      </c>
      <c r="H9" s="1" t="s">
        <v>31</v>
      </c>
      <c r="I9" s="1" t="s">
        <v>32</v>
      </c>
      <c r="J9" s="9">
        <v>42369</v>
      </c>
      <c r="K9" s="9">
        <v>42414</v>
      </c>
      <c r="L9" s="10" t="s">
        <v>15</v>
      </c>
      <c r="M9" s="1">
        <v>0</v>
      </c>
      <c r="N9" s="1">
        <v>0</v>
      </c>
      <c r="O9" s="1">
        <v>-3</v>
      </c>
      <c r="P9" s="1">
        <v>0</v>
      </c>
      <c r="Q9" s="1">
        <v>0</v>
      </c>
      <c r="R9" s="1">
        <v>1</v>
      </c>
      <c r="S9" s="10" t="s">
        <v>15</v>
      </c>
      <c r="T9" s="1">
        <v>2819</v>
      </c>
      <c r="U9" s="1">
        <v>0</v>
      </c>
      <c r="V9" s="10" t="s">
        <v>15</v>
      </c>
      <c r="W9" s="1">
        <v>0</v>
      </c>
      <c r="X9" s="1" t="s">
        <v>18</v>
      </c>
      <c r="Y9" s="10" t="s">
        <v>15</v>
      </c>
      <c r="Z9" s="10" t="s">
        <v>15</v>
      </c>
      <c r="AA9" s="1">
        <v>0</v>
      </c>
      <c r="AB9" s="10" t="s">
        <v>15</v>
      </c>
    </row>
    <row r="10" spans="1:28" ht="30" x14ac:dyDescent="0.25">
      <c r="A10" s="1">
        <v>2822</v>
      </c>
      <c r="B10" s="1" t="s">
        <v>33</v>
      </c>
      <c r="C10" s="1" t="s">
        <v>34</v>
      </c>
      <c r="D10" s="1">
        <v>0</v>
      </c>
      <c r="E10" s="1">
        <v>400</v>
      </c>
      <c r="F10" s="1">
        <v>24666</v>
      </c>
      <c r="G10" s="1">
        <v>10038</v>
      </c>
      <c r="H10" s="1" t="s">
        <v>35</v>
      </c>
      <c r="I10" s="1">
        <v>400</v>
      </c>
      <c r="J10" s="9">
        <v>42369</v>
      </c>
      <c r="K10" s="9">
        <v>42416</v>
      </c>
      <c r="L10" s="10" t="s">
        <v>15</v>
      </c>
      <c r="M10" s="1">
        <v>0</v>
      </c>
      <c r="N10" s="1">
        <v>0</v>
      </c>
      <c r="O10" s="1">
        <v>1031</v>
      </c>
      <c r="P10" s="1">
        <v>0</v>
      </c>
      <c r="Q10" s="1">
        <v>0</v>
      </c>
      <c r="R10" s="1">
        <v>1</v>
      </c>
      <c r="S10" s="10" t="s">
        <v>15</v>
      </c>
      <c r="T10" s="1">
        <v>2822</v>
      </c>
      <c r="U10" s="1">
        <v>0</v>
      </c>
      <c r="V10" s="10" t="s">
        <v>15</v>
      </c>
      <c r="W10" s="1">
        <v>0</v>
      </c>
      <c r="X10" s="10" t="s">
        <v>15</v>
      </c>
      <c r="Y10" s="10" t="s">
        <v>15</v>
      </c>
      <c r="Z10" s="10" t="s">
        <v>15</v>
      </c>
      <c r="AA10" s="1">
        <v>1</v>
      </c>
      <c r="AB10" s="10" t="s">
        <v>15</v>
      </c>
    </row>
    <row r="11" spans="1:28" ht="30" x14ac:dyDescent="0.25">
      <c r="A11" s="1">
        <v>2822</v>
      </c>
      <c r="B11" s="1" t="s">
        <v>33</v>
      </c>
      <c r="C11" s="1" t="s">
        <v>34</v>
      </c>
      <c r="D11" s="1">
        <v>0</v>
      </c>
      <c r="E11" s="1">
        <v>400</v>
      </c>
      <c r="F11" s="1">
        <v>24667</v>
      </c>
      <c r="G11" s="1">
        <v>7611</v>
      </c>
      <c r="H11" s="1" t="s">
        <v>36</v>
      </c>
      <c r="I11" s="1" t="s">
        <v>37</v>
      </c>
      <c r="J11" s="9">
        <v>42369</v>
      </c>
      <c r="K11" s="9">
        <v>42416</v>
      </c>
      <c r="L11" s="10" t="s">
        <v>15</v>
      </c>
      <c r="M11" s="1">
        <v>0</v>
      </c>
      <c r="N11" s="1">
        <v>0</v>
      </c>
      <c r="O11" s="1">
        <v>-3</v>
      </c>
      <c r="P11" s="1">
        <v>0</v>
      </c>
      <c r="Q11" s="1">
        <v>0</v>
      </c>
      <c r="R11" s="1">
        <v>1</v>
      </c>
      <c r="S11" s="10" t="s">
        <v>15</v>
      </c>
      <c r="T11" s="1">
        <v>2822</v>
      </c>
      <c r="U11" s="1">
        <v>0</v>
      </c>
      <c r="V11" s="10" t="s">
        <v>15</v>
      </c>
      <c r="W11" s="1">
        <v>0</v>
      </c>
      <c r="X11" s="1" t="s">
        <v>18</v>
      </c>
      <c r="Y11" s="10" t="s">
        <v>15</v>
      </c>
      <c r="Z11" s="10" t="s">
        <v>15</v>
      </c>
      <c r="AA11" s="1">
        <v>0</v>
      </c>
      <c r="AB11" s="10" t="s">
        <v>15</v>
      </c>
    </row>
    <row r="12" spans="1:28" ht="30" x14ac:dyDescent="0.25">
      <c r="A12" s="1">
        <v>2827</v>
      </c>
      <c r="B12" s="1">
        <v>35406</v>
      </c>
      <c r="C12" s="1">
        <v>5901</v>
      </c>
      <c r="D12" s="1">
        <v>0</v>
      </c>
      <c r="E12" s="1">
        <v>600</v>
      </c>
      <c r="F12" s="1">
        <v>24710</v>
      </c>
      <c r="G12" s="1">
        <v>11345</v>
      </c>
      <c r="H12" s="1" t="s">
        <v>38</v>
      </c>
      <c r="I12" s="1">
        <v>360</v>
      </c>
      <c r="J12" s="9">
        <v>42369</v>
      </c>
      <c r="K12" s="9">
        <v>42419</v>
      </c>
      <c r="L12" s="10" t="s">
        <v>15</v>
      </c>
      <c r="M12" s="1">
        <v>0</v>
      </c>
      <c r="N12" s="1">
        <v>0</v>
      </c>
      <c r="O12" s="1">
        <v>27</v>
      </c>
      <c r="P12" s="1">
        <v>0</v>
      </c>
      <c r="Q12" s="1">
        <v>0</v>
      </c>
      <c r="R12" s="1">
        <v>1</v>
      </c>
      <c r="S12" s="10" t="s">
        <v>15</v>
      </c>
      <c r="T12" s="1">
        <v>2827</v>
      </c>
      <c r="U12" s="1">
        <v>0</v>
      </c>
      <c r="V12" s="10" t="s">
        <v>15</v>
      </c>
      <c r="W12" s="1">
        <v>0</v>
      </c>
      <c r="X12" s="1" t="s">
        <v>39</v>
      </c>
      <c r="Y12" s="10" t="s">
        <v>15</v>
      </c>
      <c r="Z12" s="10" t="s">
        <v>15</v>
      </c>
      <c r="AA12" s="1">
        <v>0</v>
      </c>
      <c r="AB12" s="10" t="s">
        <v>15</v>
      </c>
    </row>
    <row r="13" spans="1:28" ht="30" x14ac:dyDescent="0.25">
      <c r="A13" s="1">
        <v>2827</v>
      </c>
      <c r="B13" s="1">
        <v>35406</v>
      </c>
      <c r="C13" s="1">
        <v>5901</v>
      </c>
      <c r="D13" s="1">
        <v>0</v>
      </c>
      <c r="E13" s="1">
        <v>600</v>
      </c>
      <c r="F13" s="1">
        <v>24711</v>
      </c>
      <c r="G13" s="1">
        <v>11344</v>
      </c>
      <c r="H13" s="1" t="s">
        <v>40</v>
      </c>
      <c r="I13" s="1" t="s">
        <v>41</v>
      </c>
      <c r="J13" s="9">
        <v>42369</v>
      </c>
      <c r="K13" s="9">
        <v>42419</v>
      </c>
      <c r="L13" s="10" t="s">
        <v>15</v>
      </c>
      <c r="M13" s="1">
        <v>0</v>
      </c>
      <c r="N13" s="1">
        <v>0</v>
      </c>
      <c r="O13" s="1">
        <v>-3</v>
      </c>
      <c r="P13" s="1">
        <v>0</v>
      </c>
      <c r="Q13" s="1">
        <v>0</v>
      </c>
      <c r="R13" s="1">
        <v>1</v>
      </c>
      <c r="S13" s="10" t="s">
        <v>15</v>
      </c>
      <c r="T13" s="1">
        <v>2827</v>
      </c>
      <c r="U13" s="1">
        <v>0</v>
      </c>
      <c r="V13" s="10" t="s">
        <v>15</v>
      </c>
      <c r="W13" s="1">
        <v>0</v>
      </c>
      <c r="X13" s="1" t="s">
        <v>39</v>
      </c>
      <c r="Y13" s="10" t="s">
        <v>15</v>
      </c>
      <c r="Z13" s="10" t="s">
        <v>15</v>
      </c>
      <c r="AA13" s="1">
        <v>0</v>
      </c>
      <c r="AB13" s="10" t="s">
        <v>15</v>
      </c>
    </row>
    <row r="14" spans="1:28" ht="30" x14ac:dyDescent="0.25">
      <c r="A14" s="1">
        <v>2834</v>
      </c>
      <c r="B14" s="1" t="s">
        <v>42</v>
      </c>
      <c r="C14" s="1" t="s">
        <v>43</v>
      </c>
      <c r="D14" s="1">
        <v>0</v>
      </c>
      <c r="E14" s="1">
        <v>350</v>
      </c>
      <c r="F14" s="1">
        <v>24805</v>
      </c>
      <c r="G14" s="1">
        <v>9161</v>
      </c>
      <c r="H14" s="1" t="s">
        <v>44</v>
      </c>
      <c r="I14" s="1">
        <v>474</v>
      </c>
      <c r="J14" s="9">
        <v>42369</v>
      </c>
      <c r="K14" s="9">
        <v>42431</v>
      </c>
      <c r="L14" s="10" t="s">
        <v>15</v>
      </c>
      <c r="M14" s="1">
        <v>0</v>
      </c>
      <c r="N14" s="1">
        <v>0</v>
      </c>
      <c r="O14" s="1">
        <v>36</v>
      </c>
      <c r="P14" s="1">
        <v>0</v>
      </c>
      <c r="Q14" s="1">
        <v>0</v>
      </c>
      <c r="R14" s="1">
        <v>1</v>
      </c>
      <c r="S14" s="10" t="s">
        <v>15</v>
      </c>
      <c r="T14" s="1">
        <v>2834</v>
      </c>
      <c r="U14" s="1">
        <v>0</v>
      </c>
      <c r="V14" s="10" t="s">
        <v>15</v>
      </c>
      <c r="W14" s="1">
        <v>0</v>
      </c>
      <c r="X14" s="1" t="s">
        <v>45</v>
      </c>
      <c r="Y14" s="10" t="s">
        <v>15</v>
      </c>
      <c r="Z14" s="10" t="s">
        <v>15</v>
      </c>
      <c r="AA14" s="1">
        <v>0</v>
      </c>
      <c r="AB14" s="10" t="s">
        <v>15</v>
      </c>
    </row>
    <row r="15" spans="1:28" ht="30" x14ac:dyDescent="0.25">
      <c r="A15" s="1">
        <v>2834</v>
      </c>
      <c r="B15" s="1" t="s">
        <v>42</v>
      </c>
      <c r="C15" s="1" t="s">
        <v>43</v>
      </c>
      <c r="D15" s="1">
        <v>0</v>
      </c>
      <c r="E15" s="1">
        <v>350</v>
      </c>
      <c r="F15" s="1">
        <v>24806</v>
      </c>
      <c r="G15" s="1">
        <v>16376</v>
      </c>
      <c r="H15" s="1" t="s">
        <v>46</v>
      </c>
      <c r="I15" s="1" t="s">
        <v>47</v>
      </c>
      <c r="J15" s="9">
        <v>42369</v>
      </c>
      <c r="K15" s="9">
        <v>42431</v>
      </c>
      <c r="L15" s="10" t="s">
        <v>15</v>
      </c>
      <c r="M15" s="1">
        <v>0</v>
      </c>
      <c r="N15" s="1">
        <v>0</v>
      </c>
      <c r="O15" s="1">
        <v>-3</v>
      </c>
      <c r="P15" s="1">
        <v>0</v>
      </c>
      <c r="Q15" s="1">
        <v>0</v>
      </c>
      <c r="R15" s="1">
        <v>1</v>
      </c>
      <c r="S15" s="10" t="s">
        <v>15</v>
      </c>
      <c r="T15" s="1">
        <v>2834</v>
      </c>
      <c r="U15" s="1">
        <v>0</v>
      </c>
      <c r="V15" s="10" t="s">
        <v>15</v>
      </c>
      <c r="W15" s="1">
        <v>0</v>
      </c>
      <c r="X15" s="1" t="s">
        <v>48</v>
      </c>
      <c r="Y15" s="10" t="s">
        <v>15</v>
      </c>
      <c r="Z15" s="10" t="s">
        <v>15</v>
      </c>
      <c r="AA15" s="1">
        <v>0</v>
      </c>
      <c r="AB15" s="10" t="s">
        <v>15</v>
      </c>
    </row>
    <row r="16" spans="1:28" ht="30" x14ac:dyDescent="0.25">
      <c r="A16" s="1">
        <v>2835</v>
      </c>
      <c r="B16" s="1" t="s">
        <v>49</v>
      </c>
      <c r="C16" s="1" t="s">
        <v>50</v>
      </c>
      <c r="D16" s="1">
        <v>0</v>
      </c>
      <c r="E16" s="1">
        <v>400</v>
      </c>
      <c r="F16" s="1">
        <v>24808</v>
      </c>
      <c r="G16" s="1">
        <v>8712</v>
      </c>
      <c r="H16" s="1" t="s">
        <v>51</v>
      </c>
      <c r="I16" s="1">
        <v>480</v>
      </c>
      <c r="J16" s="9">
        <v>42369</v>
      </c>
      <c r="K16" s="9">
        <v>42431</v>
      </c>
      <c r="L16" s="10" t="s">
        <v>15</v>
      </c>
      <c r="M16" s="1">
        <v>0</v>
      </c>
      <c r="N16" s="1">
        <v>0</v>
      </c>
      <c r="O16" s="1">
        <v>189</v>
      </c>
      <c r="P16" s="1">
        <v>0</v>
      </c>
      <c r="Q16" s="1">
        <v>0</v>
      </c>
      <c r="R16" s="1">
        <v>1</v>
      </c>
      <c r="S16" s="10" t="s">
        <v>15</v>
      </c>
      <c r="T16" s="1">
        <v>2835</v>
      </c>
      <c r="U16" s="1">
        <v>0</v>
      </c>
      <c r="V16" s="10" t="s">
        <v>15</v>
      </c>
      <c r="W16" s="1">
        <v>0</v>
      </c>
      <c r="X16" s="1" t="s">
        <v>16</v>
      </c>
      <c r="Y16" s="10" t="s">
        <v>15</v>
      </c>
      <c r="Z16" s="10" t="s">
        <v>15</v>
      </c>
      <c r="AA16" s="1">
        <v>0</v>
      </c>
      <c r="AB16" s="10" t="s">
        <v>15</v>
      </c>
    </row>
    <row r="17" spans="1:8" x14ac:dyDescent="0.25">
      <c r="A17" s="1">
        <v>2835</v>
      </c>
      <c r="B17" s="1" t="s">
        <v>49</v>
      </c>
      <c r="C17" s="1" t="s">
        <v>50</v>
      </c>
      <c r="D17" s="1">
        <v>0</v>
      </c>
      <c r="E17" s="1">
        <v>400</v>
      </c>
      <c r="F17" s="1">
        <v>24809</v>
      </c>
      <c r="G17" s="1">
        <v>16376</v>
      </c>
      <c r="H17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euil2"/>
  <dimension ref="A1:AI54"/>
  <sheetViews>
    <sheetView tabSelected="1" topLeftCell="A4" workbookViewId="0">
      <selection activeCell="K30" sqref="K30"/>
    </sheetView>
  </sheetViews>
  <sheetFormatPr baseColWidth="10" defaultRowHeight="15" x14ac:dyDescent="0.25"/>
  <cols>
    <col min="2" max="2" width="16.7109375" bestFit="1" customWidth="1"/>
  </cols>
  <sheetData>
    <row r="1" spans="1:18" x14ac:dyDescent="0.25">
      <c r="B1" t="s">
        <v>7</v>
      </c>
      <c r="C1" t="s">
        <v>8</v>
      </c>
      <c r="D1" t="s">
        <v>9</v>
      </c>
      <c r="F1" t="s">
        <v>10</v>
      </c>
      <c r="G1" s="3">
        <v>2.5000000000000001E-2</v>
      </c>
      <c r="H1" t="s">
        <v>1</v>
      </c>
      <c r="I1" t="s">
        <v>2</v>
      </c>
      <c r="J1" t="s">
        <v>0</v>
      </c>
      <c r="L1" t="s">
        <v>3</v>
      </c>
      <c r="M1" t="s">
        <v>4</v>
      </c>
      <c r="O1" t="s">
        <v>11</v>
      </c>
      <c r="P1" t="s">
        <v>12</v>
      </c>
      <c r="Q1" t="s">
        <v>5</v>
      </c>
      <c r="R1" t="s">
        <v>6</v>
      </c>
    </row>
    <row r="2" spans="1:18" x14ac:dyDescent="0.25">
      <c r="A2" s="1">
        <v>2809</v>
      </c>
      <c r="B2" s="1">
        <v>11401.69</v>
      </c>
      <c r="C2" s="1">
        <v>1036.52</v>
      </c>
      <c r="D2" s="1">
        <v>400</v>
      </c>
      <c r="F2">
        <f t="shared" ref="F2" si="0">B2-C2-D2</f>
        <v>9965.17</v>
      </c>
      <c r="G2" s="8">
        <f t="shared" ref="G2" si="1">F2*0.025</f>
        <v>249.12925000000001</v>
      </c>
      <c r="H2" s="4">
        <f t="shared" ref="H2" si="2">G2-D2/2</f>
        <v>49.129250000000013</v>
      </c>
      <c r="I2" s="4">
        <f t="shared" ref="I2" si="3">H2*1.2</f>
        <v>58.955100000000016</v>
      </c>
      <c r="J2" s="4">
        <f t="shared" ref="J2" si="4">I2-H2</f>
        <v>9.8258500000000026</v>
      </c>
      <c r="L2" s="7">
        <v>24574</v>
      </c>
      <c r="M2" s="7">
        <v>24573</v>
      </c>
      <c r="O2">
        <v>420</v>
      </c>
      <c r="P2">
        <v>480</v>
      </c>
      <c r="Q2" s="5">
        <f>O2+$I$2</f>
        <v>478.95510000000002</v>
      </c>
      <c r="R2" s="5">
        <f>P2+$I$2</f>
        <v>538.95510000000002</v>
      </c>
    </row>
    <row r="3" spans="1:18" x14ac:dyDescent="0.25">
      <c r="A3" s="1"/>
      <c r="B3" t="s">
        <v>7</v>
      </c>
      <c r="C3" t="s">
        <v>52</v>
      </c>
      <c r="D3" s="1"/>
      <c r="G3" s="8"/>
      <c r="H3" s="4"/>
      <c r="I3" s="4"/>
      <c r="J3" s="4"/>
      <c r="L3" s="7"/>
      <c r="M3" s="7"/>
      <c r="Q3" s="5"/>
      <c r="R3" s="5"/>
    </row>
    <row r="4" spans="1:18" x14ac:dyDescent="0.25">
      <c r="A4" s="1"/>
      <c r="B4" s="1"/>
      <c r="C4" s="1"/>
      <c r="D4" s="1"/>
      <c r="E4" s="1"/>
      <c r="F4" s="1"/>
      <c r="G4" s="1"/>
      <c r="H4" s="1"/>
    </row>
    <row r="5" spans="1:18" ht="30" x14ac:dyDescent="0.25">
      <c r="A5" s="1"/>
      <c r="B5" s="1" t="s">
        <v>54</v>
      </c>
      <c r="C5" s="1" t="s">
        <v>8</v>
      </c>
      <c r="D5" s="1" t="s">
        <v>53</v>
      </c>
      <c r="E5" s="1" t="s">
        <v>55</v>
      </c>
      <c r="F5" s="1" t="s">
        <v>56</v>
      </c>
      <c r="G5" s="1" t="s">
        <v>57</v>
      </c>
      <c r="I5" t="s">
        <v>10</v>
      </c>
      <c r="J5" s="3">
        <v>2.5000000000000001E-2</v>
      </c>
      <c r="K5" t="s">
        <v>1</v>
      </c>
      <c r="L5" t="s">
        <v>2</v>
      </c>
      <c r="M5" t="s">
        <v>0</v>
      </c>
      <c r="N5" t="s">
        <v>58</v>
      </c>
    </row>
    <row r="6" spans="1:18" x14ac:dyDescent="0.25">
      <c r="A6" s="1">
        <v>2816</v>
      </c>
      <c r="B6" s="1">
        <v>15498.04</v>
      </c>
      <c r="C6" s="1">
        <v>2583.0100000000002</v>
      </c>
      <c r="D6" s="1">
        <v>250</v>
      </c>
      <c r="E6" s="1">
        <v>24626</v>
      </c>
      <c r="F6" s="1">
        <v>11109</v>
      </c>
      <c r="G6" s="1">
        <v>540</v>
      </c>
      <c r="H6" s="1">
        <v>90</v>
      </c>
      <c r="I6">
        <f>B6-C6-2*D6</f>
        <v>12415.03</v>
      </c>
      <c r="J6">
        <f>I6*0.025</f>
        <v>310.37575000000004</v>
      </c>
      <c r="K6">
        <f>J6-D6</f>
        <v>60.375750000000039</v>
      </c>
      <c r="L6">
        <f>K6*1.2</f>
        <v>72.450900000000047</v>
      </c>
      <c r="M6">
        <f>L6-K6</f>
        <v>12.075150000000008</v>
      </c>
      <c r="N6">
        <f>G6+L6</f>
        <v>612.45090000000005</v>
      </c>
      <c r="O6">
        <f>H6+M6</f>
        <v>102.07515000000001</v>
      </c>
      <c r="P6" t="str">
        <f>CONCATENATE("update TFacture set Montant = ", SUBSTITUTE(N6,",","."),", TVANormale = ",SUBSTITUTE(O6,",",".")," Where RefFacture = ",E6,";")</f>
        <v>update TFacture set Montant = 612.4509, TVANormale = 102.07515 Where RefFacture = 24626;</v>
      </c>
      <c r="Q6" t="str">
        <f>CONCATENATE("Update TDetailFacture Set PrixHT = ", SUBSTITUTE(J6,",",".")," Where RefFacture = ",E6," and Designation like '%Redevance 2.5%';")</f>
        <v>Update TDetailFacture Set PrixHT = 310.37575 Where RefFacture = 24626 and Designation like '%Redevance 2.5%';</v>
      </c>
    </row>
    <row r="7" spans="1:18" x14ac:dyDescent="0.25">
      <c r="A7" s="1">
        <v>2816</v>
      </c>
      <c r="B7" s="1">
        <v>15498.04</v>
      </c>
      <c r="C7" s="1">
        <v>2583.0100000000002</v>
      </c>
      <c r="D7" s="1">
        <v>250</v>
      </c>
      <c r="E7" s="1">
        <v>24627</v>
      </c>
      <c r="F7" s="1">
        <v>-3</v>
      </c>
      <c r="G7" s="1">
        <v>480</v>
      </c>
      <c r="H7" s="1">
        <v>80</v>
      </c>
      <c r="I7">
        <f t="shared" ref="I7:I27" si="5">B7-C7-2*D7</f>
        <v>12415.03</v>
      </c>
      <c r="J7">
        <f t="shared" ref="J7:J19" si="6">I7*0.025</f>
        <v>310.37575000000004</v>
      </c>
      <c r="K7">
        <f t="shared" ref="K7:K19" si="7">J7-D7</f>
        <v>60.375750000000039</v>
      </c>
      <c r="L7">
        <f t="shared" ref="L7:L19" si="8">K7*1.2</f>
        <v>72.450900000000047</v>
      </c>
      <c r="M7">
        <f t="shared" ref="M7:M19" si="9">L7-K7</f>
        <v>12.075150000000008</v>
      </c>
      <c r="N7">
        <f t="shared" ref="N7:N19" si="10">G7+L7</f>
        <v>552.45090000000005</v>
      </c>
      <c r="O7">
        <f t="shared" ref="O7:O27" si="11">H7+M7</f>
        <v>92.075150000000008</v>
      </c>
      <c r="P7" t="str">
        <f>CONCATENATE("update TFacture set Montant = ", SUBSTITUTE(N7,",","."),", TVANormale = ",SUBSTITUTE(O7,",",".")," Where RefFacture = ",E7,";")</f>
        <v>update TFacture set Montant = 552.4509, TVANormale = 92.07515 Where RefFacture = 24627;</v>
      </c>
      <c r="Q7" t="str">
        <f t="shared" ref="Q7:Q19" si="12">CONCATENATE("Update TDetailFacture Set PrixHT = ", SUBSTITUTE(J7,",",".")," Where RefFacture = ",E7," and Designation like '%Redevance 2.5%';")</f>
        <v>Update TDetailFacture Set PrixHT = 310.37575 Where RefFacture = 24627 and Designation like '%Redevance 2.5%';</v>
      </c>
    </row>
    <row r="8" spans="1:18" x14ac:dyDescent="0.25">
      <c r="A8" s="1">
        <v>2818</v>
      </c>
      <c r="B8" s="1">
        <v>8016.17</v>
      </c>
      <c r="C8" s="1">
        <v>728.74</v>
      </c>
      <c r="D8" s="1">
        <v>200</v>
      </c>
      <c r="E8" s="1">
        <v>24632</v>
      </c>
      <c r="F8" s="1">
        <v>22</v>
      </c>
      <c r="G8" s="1">
        <v>480</v>
      </c>
      <c r="H8" s="1">
        <v>80</v>
      </c>
      <c r="I8">
        <f t="shared" si="5"/>
        <v>6887.43</v>
      </c>
      <c r="J8">
        <f t="shared" si="6"/>
        <v>172.18575000000001</v>
      </c>
      <c r="K8">
        <f t="shared" si="7"/>
        <v>-27.814249999999987</v>
      </c>
      <c r="L8">
        <f t="shared" si="8"/>
        <v>-33.377099999999984</v>
      </c>
      <c r="M8">
        <f t="shared" si="9"/>
        <v>-5.5628499999999974</v>
      </c>
      <c r="N8">
        <f t="shared" si="10"/>
        <v>446.62290000000002</v>
      </c>
      <c r="O8">
        <f t="shared" si="11"/>
        <v>74.437150000000003</v>
      </c>
      <c r="P8" t="str">
        <f t="shared" ref="P8:P19" si="13">CONCATENATE("update TFacture set Montant = ", SUBSTITUTE(N8,",","."),", TVANormale = ",SUBSTITUTE(O8,",",".")," Where RefFacture = ",E8,";")</f>
        <v>update TFacture set Montant = 446.6229, TVANormale = 74.43715 Where RefFacture = 24632;</v>
      </c>
      <c r="Q8" t="str">
        <f t="shared" si="12"/>
        <v>Update TDetailFacture Set PrixHT = 172.18575 Where RefFacture = 24632 and Designation like '%Redevance 2.5%';</v>
      </c>
    </row>
    <row r="9" spans="1:18" x14ac:dyDescent="0.25">
      <c r="A9" s="1">
        <v>2818</v>
      </c>
      <c r="B9" s="1">
        <v>8016.17</v>
      </c>
      <c r="C9" s="1">
        <v>728.74</v>
      </c>
      <c r="D9" s="1">
        <v>200</v>
      </c>
      <c r="E9" s="1">
        <v>24633</v>
      </c>
      <c r="F9" s="1">
        <v>-3</v>
      </c>
      <c r="G9" s="1">
        <v>420</v>
      </c>
      <c r="H9" s="1">
        <v>70</v>
      </c>
      <c r="I9">
        <f t="shared" si="5"/>
        <v>6887.43</v>
      </c>
      <c r="J9">
        <f t="shared" si="6"/>
        <v>172.18575000000001</v>
      </c>
      <c r="K9">
        <f t="shared" si="7"/>
        <v>-27.814249999999987</v>
      </c>
      <c r="L9">
        <f t="shared" si="8"/>
        <v>-33.377099999999984</v>
      </c>
      <c r="M9">
        <f t="shared" si="9"/>
        <v>-5.5628499999999974</v>
      </c>
      <c r="N9">
        <f t="shared" si="10"/>
        <v>386.62290000000002</v>
      </c>
      <c r="O9">
        <f t="shared" si="11"/>
        <v>64.437150000000003</v>
      </c>
      <c r="P9" t="str">
        <f t="shared" si="13"/>
        <v>update TFacture set Montant = 386.6229, TVANormale = 64.43715 Where RefFacture = 24633;</v>
      </c>
      <c r="Q9" t="str">
        <f t="shared" si="12"/>
        <v>Update TDetailFacture Set PrixHT = 172.18575 Where RefFacture = 24633 and Designation like '%Redevance 2.5%';</v>
      </c>
    </row>
    <row r="10" spans="1:18" x14ac:dyDescent="0.25">
      <c r="A10" s="1">
        <v>2819</v>
      </c>
      <c r="B10" s="1">
        <v>3213.1</v>
      </c>
      <c r="C10" s="1">
        <v>292.10000000000002</v>
      </c>
      <c r="D10" s="1">
        <v>200</v>
      </c>
      <c r="E10" s="1">
        <v>24636</v>
      </c>
      <c r="F10" s="1">
        <v>11033</v>
      </c>
      <c r="G10" s="1">
        <v>400</v>
      </c>
      <c r="H10" s="10">
        <v>0</v>
      </c>
      <c r="I10">
        <f t="shared" si="5"/>
        <v>2521</v>
      </c>
      <c r="J10">
        <f t="shared" si="6"/>
        <v>63.025000000000006</v>
      </c>
      <c r="K10">
        <f t="shared" si="7"/>
        <v>-136.97499999999999</v>
      </c>
      <c r="L10">
        <f>K10*1</f>
        <v>-136.97499999999999</v>
      </c>
      <c r="M10">
        <v>0</v>
      </c>
      <c r="N10">
        <f t="shared" si="10"/>
        <v>263.02499999999998</v>
      </c>
      <c r="O10">
        <f t="shared" si="11"/>
        <v>0</v>
      </c>
      <c r="P10" t="str">
        <f t="shared" si="13"/>
        <v>update TFacture set Montant = 263.025, TVANormale = 0 Where RefFacture = 24636;</v>
      </c>
      <c r="Q10" t="str">
        <f t="shared" si="12"/>
        <v>Update TDetailFacture Set PrixHT = 63.025 Where RefFacture = 24636 and Designation like '%Redevance 2.5%';</v>
      </c>
    </row>
    <row r="11" spans="1:18" x14ac:dyDescent="0.25">
      <c r="A11" s="1">
        <v>2819</v>
      </c>
      <c r="B11" s="1">
        <v>3213.1</v>
      </c>
      <c r="C11" s="1">
        <v>292.10000000000002</v>
      </c>
      <c r="D11" s="1">
        <v>200</v>
      </c>
      <c r="E11" s="1">
        <v>24637</v>
      </c>
      <c r="F11" s="1">
        <v>-3</v>
      </c>
      <c r="G11" s="1">
        <v>460.73</v>
      </c>
      <c r="H11" s="1">
        <v>70</v>
      </c>
      <c r="I11">
        <f t="shared" si="5"/>
        <v>2521</v>
      </c>
      <c r="J11">
        <f t="shared" si="6"/>
        <v>63.025000000000006</v>
      </c>
      <c r="K11">
        <f t="shared" si="7"/>
        <v>-136.97499999999999</v>
      </c>
      <c r="L11">
        <f t="shared" si="8"/>
        <v>-164.36999999999998</v>
      </c>
      <c r="M11">
        <f t="shared" si="9"/>
        <v>-27.394999999999982</v>
      </c>
      <c r="N11">
        <f t="shared" si="10"/>
        <v>296.36</v>
      </c>
      <c r="O11">
        <f t="shared" si="11"/>
        <v>42.605000000000018</v>
      </c>
      <c r="P11" t="str">
        <f t="shared" si="13"/>
        <v>update TFacture set Montant = 296.36, TVANormale = 42.605 Where RefFacture = 24637;</v>
      </c>
      <c r="Q11" t="str">
        <f t="shared" si="12"/>
        <v>Update TDetailFacture Set PrixHT = 63.025 Where RefFacture = 24637 and Designation like '%Redevance 2.5%';</v>
      </c>
    </row>
    <row r="12" spans="1:18" x14ac:dyDescent="0.25">
      <c r="A12" s="1">
        <v>2822</v>
      </c>
      <c r="B12" s="1">
        <v>14107.5</v>
      </c>
      <c r="C12" s="1">
        <v>1282.5</v>
      </c>
      <c r="D12" s="1">
        <v>200</v>
      </c>
      <c r="E12" s="1">
        <v>24666</v>
      </c>
      <c r="F12" s="1">
        <v>1031</v>
      </c>
      <c r="G12" s="1">
        <v>400</v>
      </c>
      <c r="H12" s="10">
        <v>0</v>
      </c>
      <c r="I12">
        <f t="shared" si="5"/>
        <v>12425</v>
      </c>
      <c r="J12">
        <f t="shared" si="6"/>
        <v>310.625</v>
      </c>
      <c r="K12">
        <f t="shared" si="7"/>
        <v>110.625</v>
      </c>
      <c r="L12">
        <f>K12*1</f>
        <v>110.625</v>
      </c>
      <c r="M12">
        <v>0</v>
      </c>
      <c r="N12">
        <f t="shared" si="10"/>
        <v>510.625</v>
      </c>
      <c r="O12">
        <f t="shared" si="11"/>
        <v>0</v>
      </c>
      <c r="P12" t="str">
        <f t="shared" si="13"/>
        <v>update TFacture set Montant = 510.625, TVANormale = 0 Where RefFacture = 24666;</v>
      </c>
      <c r="Q12" t="str">
        <f t="shared" si="12"/>
        <v>Update TDetailFacture Set PrixHT = 310.625 Where RefFacture = 24666 and Designation like '%Redevance 2.5%';</v>
      </c>
    </row>
    <row r="13" spans="1:18" x14ac:dyDescent="0.25">
      <c r="A13" s="1">
        <v>2822</v>
      </c>
      <c r="B13" s="1">
        <v>14107.5</v>
      </c>
      <c r="C13" s="1">
        <v>1282.5</v>
      </c>
      <c r="D13" s="1">
        <v>200</v>
      </c>
      <c r="E13" s="1">
        <v>24667</v>
      </c>
      <c r="F13" s="1">
        <v>-3</v>
      </c>
      <c r="G13" s="1">
        <v>646.53</v>
      </c>
      <c r="H13" s="1">
        <v>70</v>
      </c>
      <c r="I13">
        <f t="shared" si="5"/>
        <v>12425</v>
      </c>
      <c r="J13">
        <f t="shared" si="6"/>
        <v>310.625</v>
      </c>
      <c r="K13">
        <f t="shared" si="7"/>
        <v>110.625</v>
      </c>
      <c r="L13">
        <f t="shared" si="8"/>
        <v>132.75</v>
      </c>
      <c r="M13">
        <f t="shared" si="9"/>
        <v>22.125</v>
      </c>
      <c r="N13">
        <f t="shared" si="10"/>
        <v>779.28</v>
      </c>
      <c r="O13">
        <f t="shared" si="11"/>
        <v>92.125</v>
      </c>
      <c r="P13" t="str">
        <f t="shared" si="13"/>
        <v>update TFacture set Montant = 779.28, TVANormale = 92.125 Where RefFacture = 24667;</v>
      </c>
      <c r="Q13" t="str">
        <f t="shared" si="12"/>
        <v>Update TDetailFacture Set PrixHT = 310.625 Where RefFacture = 24667 and Designation like '%Redevance 2.5%';</v>
      </c>
    </row>
    <row r="14" spans="1:18" s="12" customFormat="1" x14ac:dyDescent="0.25">
      <c r="A14" s="11">
        <v>2827</v>
      </c>
      <c r="B14" s="11">
        <v>35406</v>
      </c>
      <c r="C14" s="11">
        <v>5901</v>
      </c>
      <c r="D14" s="11">
        <v>300</v>
      </c>
      <c r="E14" s="11">
        <v>24710</v>
      </c>
      <c r="F14" s="11">
        <v>27</v>
      </c>
      <c r="G14" s="11">
        <v>360</v>
      </c>
      <c r="H14" s="11">
        <v>60</v>
      </c>
      <c r="I14" s="12">
        <f t="shared" si="5"/>
        <v>28905</v>
      </c>
      <c r="J14" s="12">
        <f t="shared" si="6"/>
        <v>722.625</v>
      </c>
      <c r="K14" s="12">
        <f t="shared" si="7"/>
        <v>422.625</v>
      </c>
      <c r="L14" s="12">
        <f t="shared" si="8"/>
        <v>507.15</v>
      </c>
      <c r="M14" s="12">
        <f t="shared" si="9"/>
        <v>84.524999999999977</v>
      </c>
      <c r="N14" s="12">
        <f t="shared" si="10"/>
        <v>867.15</v>
      </c>
      <c r="O14" s="12">
        <f t="shared" si="11"/>
        <v>144.52499999999998</v>
      </c>
      <c r="P14" s="12" t="str">
        <f t="shared" si="13"/>
        <v>update TFacture set Montant = 867.15, TVANormale = 144.525 Where RefFacture = 24710;</v>
      </c>
      <c r="Q14" s="12" t="str">
        <f t="shared" si="12"/>
        <v>Update TDetailFacture Set PrixHT = 722.625 Where RefFacture = 24710 and Designation like '%Redevance 2.5%';</v>
      </c>
    </row>
    <row r="15" spans="1:18" s="12" customFormat="1" x14ac:dyDescent="0.25">
      <c r="A15" s="11">
        <v>2827</v>
      </c>
      <c r="B15" s="11">
        <v>35406</v>
      </c>
      <c r="C15" s="11">
        <v>5901</v>
      </c>
      <c r="D15" s="11">
        <v>300</v>
      </c>
      <c r="E15" s="11">
        <v>24711</v>
      </c>
      <c r="F15" s="11">
        <v>-3</v>
      </c>
      <c r="G15" s="11">
        <v>902.26</v>
      </c>
      <c r="H15" s="11">
        <v>60</v>
      </c>
      <c r="I15" s="12">
        <f t="shared" si="5"/>
        <v>28905</v>
      </c>
      <c r="J15" s="12">
        <f t="shared" si="6"/>
        <v>722.625</v>
      </c>
      <c r="K15" s="12">
        <f t="shared" si="7"/>
        <v>422.625</v>
      </c>
      <c r="L15" s="12">
        <f t="shared" si="8"/>
        <v>507.15</v>
      </c>
      <c r="M15" s="12">
        <f t="shared" si="9"/>
        <v>84.524999999999977</v>
      </c>
      <c r="N15" s="12">
        <f t="shared" si="10"/>
        <v>1409.4099999999999</v>
      </c>
      <c r="O15" s="12">
        <f t="shared" si="11"/>
        <v>144.52499999999998</v>
      </c>
      <c r="P15" s="12" t="str">
        <f t="shared" si="13"/>
        <v>update TFacture set Montant = 1409.41, TVANormale = 144.525 Where RefFacture = 24711;</v>
      </c>
      <c r="Q15" s="12" t="str">
        <f t="shared" si="12"/>
        <v>Update TDetailFacture Set PrixHT = 722.625 Where RefFacture = 24711 and Designation like '%Redevance 2.5%';</v>
      </c>
    </row>
    <row r="16" spans="1:18" x14ac:dyDescent="0.25">
      <c r="A16" s="1">
        <v>2834</v>
      </c>
      <c r="B16" s="1">
        <v>7528.55</v>
      </c>
      <c r="C16" s="1">
        <v>684.41</v>
      </c>
      <c r="D16" s="1">
        <v>175</v>
      </c>
      <c r="E16" s="1">
        <v>24805</v>
      </c>
      <c r="F16" s="1">
        <v>36</v>
      </c>
      <c r="G16" s="1">
        <v>474</v>
      </c>
      <c r="H16" s="1">
        <v>79</v>
      </c>
      <c r="I16">
        <f t="shared" si="5"/>
        <v>6494.14</v>
      </c>
      <c r="J16">
        <f t="shared" si="6"/>
        <v>162.35350000000003</v>
      </c>
      <c r="K16">
        <f t="shared" si="7"/>
        <v>-12.646499999999975</v>
      </c>
      <c r="L16">
        <f t="shared" si="8"/>
        <v>-15.175799999999969</v>
      </c>
      <c r="M16">
        <f t="shared" si="9"/>
        <v>-2.5292999999999939</v>
      </c>
      <c r="N16">
        <f t="shared" si="10"/>
        <v>458.82420000000002</v>
      </c>
      <c r="O16">
        <f t="shared" si="11"/>
        <v>76.470700000000008</v>
      </c>
      <c r="P16" t="str">
        <f t="shared" si="13"/>
        <v>update TFacture set Montant = 458.8242, TVANormale = 76.4707 Where RefFacture = 24805;</v>
      </c>
      <c r="Q16" t="str">
        <f t="shared" si="12"/>
        <v>Update TDetailFacture Set PrixHT = 162.3535 Where RefFacture = 24805 and Designation like '%Redevance 2.5%';</v>
      </c>
    </row>
    <row r="17" spans="1:17" x14ac:dyDescent="0.25">
      <c r="A17" s="1">
        <v>2834</v>
      </c>
      <c r="B17" s="1">
        <v>7528.55</v>
      </c>
      <c r="C17" s="1">
        <v>684.41</v>
      </c>
      <c r="D17" s="1">
        <v>175</v>
      </c>
      <c r="E17" s="1">
        <v>24806</v>
      </c>
      <c r="F17" s="1">
        <v>-3</v>
      </c>
      <c r="G17" s="1">
        <v>504.89</v>
      </c>
      <c r="H17" s="1">
        <v>65</v>
      </c>
      <c r="I17">
        <f t="shared" si="5"/>
        <v>6494.14</v>
      </c>
      <c r="J17">
        <f t="shared" si="6"/>
        <v>162.35350000000003</v>
      </c>
      <c r="K17">
        <f t="shared" si="7"/>
        <v>-12.646499999999975</v>
      </c>
      <c r="L17">
        <f t="shared" si="8"/>
        <v>-15.175799999999969</v>
      </c>
      <c r="M17">
        <f t="shared" si="9"/>
        <v>-2.5292999999999939</v>
      </c>
      <c r="N17">
        <f t="shared" si="10"/>
        <v>489.71420000000001</v>
      </c>
      <c r="O17">
        <f t="shared" si="11"/>
        <v>62.470700000000008</v>
      </c>
      <c r="P17" t="str">
        <f t="shared" si="13"/>
        <v>update TFacture set Montant = 489.7142, TVANormale = 62.4707 Where RefFacture = 24806;</v>
      </c>
      <c r="Q17" t="str">
        <f t="shared" si="12"/>
        <v>Update TDetailFacture Set PrixHT = 162.3535 Where RefFacture = 24806 and Designation like '%Redevance 2.5%';</v>
      </c>
    </row>
    <row r="18" spans="1:17" x14ac:dyDescent="0.25">
      <c r="A18" s="1">
        <v>2835</v>
      </c>
      <c r="B18" s="1">
        <v>6326.79</v>
      </c>
      <c r="C18" s="1">
        <v>575.16</v>
      </c>
      <c r="D18" s="1">
        <v>200</v>
      </c>
      <c r="E18" s="1">
        <v>24808</v>
      </c>
      <c r="F18" s="1">
        <v>189</v>
      </c>
      <c r="G18" s="1">
        <v>480</v>
      </c>
      <c r="H18" s="1">
        <v>80</v>
      </c>
      <c r="I18">
        <f t="shared" si="5"/>
        <v>5351.63</v>
      </c>
      <c r="J18">
        <f t="shared" si="6"/>
        <v>133.79075</v>
      </c>
      <c r="K18">
        <f t="shared" si="7"/>
        <v>-66.209249999999997</v>
      </c>
      <c r="L18">
        <f t="shared" si="8"/>
        <v>-79.451099999999997</v>
      </c>
      <c r="M18">
        <f t="shared" si="9"/>
        <v>-13.241849999999999</v>
      </c>
      <c r="N18">
        <f t="shared" si="10"/>
        <v>400.5489</v>
      </c>
      <c r="O18">
        <f t="shared" si="11"/>
        <v>66.758150000000001</v>
      </c>
      <c r="P18" t="str">
        <f t="shared" si="13"/>
        <v>update TFacture set Montant = 400.5489, TVANormale = 66.75815 Where RefFacture = 24808;</v>
      </c>
      <c r="Q18" t="str">
        <f t="shared" si="12"/>
        <v>Update TDetailFacture Set PrixHT = 133.79075 Where RefFacture = 24808 and Designation like '%Redevance 2.5%';</v>
      </c>
    </row>
    <row r="19" spans="1:17" x14ac:dyDescent="0.25">
      <c r="A19" s="1">
        <v>2835</v>
      </c>
      <c r="B19" s="1">
        <v>6326.79</v>
      </c>
      <c r="C19" s="1">
        <v>575.16</v>
      </c>
      <c r="D19" s="1">
        <v>200</v>
      </c>
      <c r="E19" s="1">
        <v>24809</v>
      </c>
      <c r="F19" s="1">
        <v>-3</v>
      </c>
      <c r="G19">
        <v>513.83000000000004</v>
      </c>
      <c r="H19" s="1">
        <v>70</v>
      </c>
      <c r="I19">
        <f t="shared" si="5"/>
        <v>5351.63</v>
      </c>
      <c r="J19">
        <f t="shared" si="6"/>
        <v>133.79075</v>
      </c>
      <c r="K19">
        <f t="shared" si="7"/>
        <v>-66.209249999999997</v>
      </c>
      <c r="L19">
        <f t="shared" si="8"/>
        <v>-79.451099999999997</v>
      </c>
      <c r="M19">
        <f t="shared" si="9"/>
        <v>-13.241849999999999</v>
      </c>
      <c r="N19">
        <f t="shared" si="10"/>
        <v>434.37890000000004</v>
      </c>
      <c r="O19">
        <f t="shared" si="11"/>
        <v>56.758150000000001</v>
      </c>
      <c r="P19" t="str">
        <f t="shared" si="13"/>
        <v>update TFacture set Montant = 434.3789, TVANormale = 56.75815 Where RefFacture = 24809;</v>
      </c>
      <c r="Q19" t="str">
        <f t="shared" si="12"/>
        <v>Update TDetailFacture Set PrixHT = 133.79075 Where RefFacture = 24809 and Designation like '%Redevance 2.5%';</v>
      </c>
    </row>
    <row r="20" spans="1:17" x14ac:dyDescent="0.25">
      <c r="A20" s="1">
        <v>2842</v>
      </c>
      <c r="B20" s="1">
        <v>18133.2</v>
      </c>
      <c r="C20" s="1">
        <f>B20-B20/1.2</f>
        <v>3022.1999999999989</v>
      </c>
      <c r="D20" s="1">
        <v>280</v>
      </c>
      <c r="E20" s="1">
        <v>24860</v>
      </c>
      <c r="F20" s="1">
        <v>36</v>
      </c>
      <c r="G20" s="1">
        <v>576</v>
      </c>
      <c r="H20" s="1">
        <v>96</v>
      </c>
      <c r="I20">
        <f t="shared" si="5"/>
        <v>14551.000000000002</v>
      </c>
      <c r="J20">
        <f t="shared" ref="J20:J27" si="14">I20*0.025</f>
        <v>363.77500000000009</v>
      </c>
      <c r="K20">
        <f t="shared" ref="K20:K27" si="15">J20-D20</f>
        <v>83.775000000000091</v>
      </c>
      <c r="L20">
        <f t="shared" ref="L20:L27" si="16">K20*1.2</f>
        <v>100.5300000000001</v>
      </c>
      <c r="M20">
        <f t="shared" ref="M20:M27" si="17">L20-K20</f>
        <v>16.75500000000001</v>
      </c>
      <c r="N20">
        <f t="shared" ref="N20:N27" si="18">G20+L20</f>
        <v>676.53000000000009</v>
      </c>
      <c r="O20">
        <f t="shared" si="11"/>
        <v>112.75500000000001</v>
      </c>
      <c r="P20" t="str">
        <f t="shared" ref="P20:P27" si="19">CONCATENATE("update TFacture set Montant = ", SUBSTITUTE(N20,",","."),", TVANormale = ",SUBSTITUTE(O20,",",".")," Where RefFacture = ",E20,";")</f>
        <v>update TFacture set Montant = 676.53, TVANormale = 112.755 Where RefFacture = 24860;</v>
      </c>
      <c r="Q20" t="str">
        <f t="shared" ref="Q20:Q27" si="20">CONCATENATE("Update TDetailFacture Set PrixHT = ", SUBSTITUTE(J20,",",".")," Where RefFacture = ",E20," and Designation like '%Redevance 2.5%';")</f>
        <v>Update TDetailFacture Set PrixHT = 363.775 Where RefFacture = 24860 and Designation like '%Redevance 2.5%';</v>
      </c>
    </row>
    <row r="21" spans="1:17" x14ac:dyDescent="0.25">
      <c r="A21" s="1">
        <v>2842</v>
      </c>
      <c r="B21" s="1">
        <v>18133.2</v>
      </c>
      <c r="C21" s="1">
        <f t="shared" ref="C21:C27" si="21">B21-B21/1.2</f>
        <v>3022.1999999999989</v>
      </c>
      <c r="D21" s="1">
        <v>280</v>
      </c>
      <c r="E21" s="1">
        <v>24861</v>
      </c>
      <c r="F21" s="1">
        <v>-3</v>
      </c>
      <c r="G21" s="1">
        <v>782.41</v>
      </c>
      <c r="H21" s="1">
        <v>86</v>
      </c>
      <c r="I21">
        <f t="shared" si="5"/>
        <v>14551.000000000002</v>
      </c>
      <c r="J21">
        <f t="shared" si="14"/>
        <v>363.77500000000009</v>
      </c>
      <c r="K21">
        <f t="shared" si="15"/>
        <v>83.775000000000091</v>
      </c>
      <c r="L21">
        <f t="shared" si="16"/>
        <v>100.5300000000001</v>
      </c>
      <c r="M21">
        <f t="shared" si="17"/>
        <v>16.75500000000001</v>
      </c>
      <c r="N21">
        <f t="shared" si="18"/>
        <v>882.94</v>
      </c>
      <c r="O21">
        <f t="shared" si="11"/>
        <v>102.75500000000001</v>
      </c>
      <c r="P21" t="str">
        <f t="shared" si="19"/>
        <v>update TFacture set Montant = 882.94, TVANormale = 102.755 Where RefFacture = 24861;</v>
      </c>
      <c r="Q21" t="str">
        <f t="shared" si="20"/>
        <v>Update TDetailFacture Set PrixHT = 363.775 Where RefFacture = 24861 and Designation like '%Redevance 2.5%';</v>
      </c>
    </row>
    <row r="22" spans="1:17" x14ac:dyDescent="0.25">
      <c r="A22" s="1">
        <v>2843</v>
      </c>
      <c r="B22" s="1">
        <v>12141.8</v>
      </c>
      <c r="C22" s="1">
        <f t="shared" si="21"/>
        <v>2023.6333333333332</v>
      </c>
      <c r="D22" s="1">
        <v>200</v>
      </c>
      <c r="E22" s="1">
        <v>24862</v>
      </c>
      <c r="F22" s="1">
        <v>36</v>
      </c>
      <c r="G22" s="1">
        <v>480</v>
      </c>
      <c r="H22" s="1">
        <v>80</v>
      </c>
      <c r="I22">
        <f t="shared" si="5"/>
        <v>9718.1666666666661</v>
      </c>
      <c r="J22">
        <f t="shared" si="14"/>
        <v>242.95416666666665</v>
      </c>
      <c r="K22">
        <f t="shared" si="15"/>
        <v>42.954166666666652</v>
      </c>
      <c r="L22">
        <f t="shared" si="16"/>
        <v>51.54499999999998</v>
      </c>
      <c r="M22">
        <f t="shared" si="17"/>
        <v>8.5908333333333289</v>
      </c>
      <c r="N22">
        <f t="shared" si="18"/>
        <v>531.54499999999996</v>
      </c>
      <c r="O22">
        <f t="shared" si="11"/>
        <v>88.590833333333336</v>
      </c>
      <c r="P22" t="str">
        <f t="shared" si="19"/>
        <v>update TFacture set Montant = 531.545, TVANormale = 88.5908333333333 Where RefFacture = 24862;</v>
      </c>
      <c r="Q22" t="str">
        <f t="shared" si="20"/>
        <v>Update TDetailFacture Set PrixHT = 242.954166666667 Where RefFacture = 24862 and Designation like '%Redevance 2.5%';</v>
      </c>
    </row>
    <row r="23" spans="1:17" x14ac:dyDescent="0.25">
      <c r="A23" s="1">
        <v>2843</v>
      </c>
      <c r="B23" s="1">
        <v>12141.8</v>
      </c>
      <c r="C23" s="1">
        <f t="shared" si="21"/>
        <v>2023.6333333333332</v>
      </c>
      <c r="D23" s="1">
        <v>200</v>
      </c>
      <c r="E23" s="1">
        <v>24863</v>
      </c>
      <c r="F23" s="1">
        <v>-3</v>
      </c>
      <c r="G23" s="1">
        <v>613</v>
      </c>
      <c r="H23" s="1">
        <v>70</v>
      </c>
      <c r="I23">
        <f t="shared" si="5"/>
        <v>9718.1666666666661</v>
      </c>
      <c r="J23">
        <f t="shared" si="14"/>
        <v>242.95416666666665</v>
      </c>
      <c r="K23">
        <f t="shared" si="15"/>
        <v>42.954166666666652</v>
      </c>
      <c r="L23">
        <f t="shared" si="16"/>
        <v>51.54499999999998</v>
      </c>
      <c r="M23">
        <f t="shared" si="17"/>
        <v>8.5908333333333289</v>
      </c>
      <c r="N23">
        <f t="shared" si="18"/>
        <v>664.54499999999996</v>
      </c>
      <c r="O23">
        <f t="shared" si="11"/>
        <v>78.590833333333336</v>
      </c>
      <c r="P23" t="str">
        <f t="shared" si="19"/>
        <v>update TFacture set Montant = 664.545, TVANormale = 78.5908333333333 Where RefFacture = 24863;</v>
      </c>
      <c r="Q23" t="str">
        <f t="shared" si="20"/>
        <v>Update TDetailFacture Set PrixHT = 242.954166666667 Where RefFacture = 24863 and Designation like '%Redevance 2.5%';</v>
      </c>
    </row>
    <row r="24" spans="1:17" x14ac:dyDescent="0.25">
      <c r="A24" s="1">
        <v>2844</v>
      </c>
      <c r="B24" s="1">
        <v>10000</v>
      </c>
      <c r="C24" s="1">
        <f t="shared" si="21"/>
        <v>1666.6666666666661</v>
      </c>
      <c r="D24" s="1">
        <v>200</v>
      </c>
      <c r="E24" s="1">
        <v>24864</v>
      </c>
      <c r="F24" s="1">
        <v>36</v>
      </c>
      <c r="G24" s="1">
        <v>480</v>
      </c>
      <c r="H24" s="1">
        <v>80</v>
      </c>
      <c r="I24">
        <f t="shared" si="5"/>
        <v>7933.3333333333339</v>
      </c>
      <c r="J24">
        <f t="shared" si="14"/>
        <v>198.33333333333337</v>
      </c>
      <c r="K24">
        <f t="shared" si="15"/>
        <v>-1.6666666666666288</v>
      </c>
      <c r="L24">
        <f t="shared" si="16"/>
        <v>-1.9999999999999545</v>
      </c>
      <c r="M24">
        <f t="shared" si="17"/>
        <v>-0.33333333333332571</v>
      </c>
      <c r="N24">
        <f t="shared" si="18"/>
        <v>478.00000000000006</v>
      </c>
      <c r="O24">
        <f t="shared" si="11"/>
        <v>79.666666666666671</v>
      </c>
      <c r="P24" t="str">
        <f t="shared" si="19"/>
        <v>update TFacture set Montant = 478, TVANormale = 79.6666666666667 Where RefFacture = 24864;</v>
      </c>
      <c r="Q24" t="str">
        <f t="shared" si="20"/>
        <v>Update TDetailFacture Set PrixHT = 198.333333333333 Where RefFacture = 24864 and Designation like '%Redevance 2.5%';</v>
      </c>
    </row>
    <row r="25" spans="1:17" x14ac:dyDescent="0.25">
      <c r="A25" s="1">
        <v>2844</v>
      </c>
      <c r="B25" s="1">
        <v>10000</v>
      </c>
      <c r="C25" s="1">
        <f t="shared" si="21"/>
        <v>1666.6666666666661</v>
      </c>
      <c r="D25" s="1">
        <v>200</v>
      </c>
      <c r="E25" s="1">
        <v>24865</v>
      </c>
      <c r="F25" s="1">
        <v>-3</v>
      </c>
      <c r="G25" s="1">
        <v>562.26</v>
      </c>
      <c r="H25" s="1">
        <v>70</v>
      </c>
      <c r="I25">
        <f t="shared" si="5"/>
        <v>7933.3333333333339</v>
      </c>
      <c r="J25">
        <f t="shared" si="14"/>
        <v>198.33333333333337</v>
      </c>
      <c r="K25">
        <f t="shared" si="15"/>
        <v>-1.6666666666666288</v>
      </c>
      <c r="L25">
        <f t="shared" si="16"/>
        <v>-1.9999999999999545</v>
      </c>
      <c r="M25">
        <f t="shared" si="17"/>
        <v>-0.33333333333332571</v>
      </c>
      <c r="N25">
        <f t="shared" si="18"/>
        <v>560.26</v>
      </c>
      <c r="O25">
        <f t="shared" si="11"/>
        <v>69.666666666666671</v>
      </c>
      <c r="P25" t="str">
        <f t="shared" si="19"/>
        <v>update TFacture set Montant = 560.26, TVANormale = 69.6666666666667 Where RefFacture = 24865;</v>
      </c>
      <c r="Q25" t="str">
        <f t="shared" si="20"/>
        <v>Update TDetailFacture Set PrixHT = 198.333333333333 Where RefFacture = 24865 and Designation like '%Redevance 2.5%';</v>
      </c>
    </row>
    <row r="26" spans="1:17" x14ac:dyDescent="0.25">
      <c r="A26" s="1">
        <v>2845</v>
      </c>
      <c r="B26">
        <v>10034.4</v>
      </c>
      <c r="C26" s="1">
        <f t="shared" si="21"/>
        <v>1672.3999999999996</v>
      </c>
      <c r="D26" s="1">
        <v>200</v>
      </c>
      <c r="E26" s="1">
        <v>24866</v>
      </c>
      <c r="F26" s="1">
        <v>36</v>
      </c>
      <c r="G26" s="1">
        <v>480</v>
      </c>
      <c r="H26" s="1">
        <v>80</v>
      </c>
      <c r="I26">
        <f t="shared" si="5"/>
        <v>7962</v>
      </c>
      <c r="J26">
        <f t="shared" si="14"/>
        <v>199.05</v>
      </c>
      <c r="K26">
        <f t="shared" si="15"/>
        <v>-0.94999999999998863</v>
      </c>
      <c r="L26">
        <f t="shared" si="16"/>
        <v>-1.1399999999999864</v>
      </c>
      <c r="M26">
        <f t="shared" si="17"/>
        <v>-0.18999999999999773</v>
      </c>
      <c r="N26">
        <f t="shared" si="18"/>
        <v>478.86</v>
      </c>
      <c r="O26">
        <f t="shared" si="11"/>
        <v>79.81</v>
      </c>
      <c r="P26" t="str">
        <f t="shared" si="19"/>
        <v>update TFacture set Montant = 478.86, TVANormale = 79.81 Where RefFacture = 24866;</v>
      </c>
      <c r="Q26" t="str">
        <f t="shared" si="20"/>
        <v>Update TDetailFacture Set PrixHT = 199.05 Where RefFacture = 24866 and Designation like '%Redevance 2.5%';</v>
      </c>
    </row>
    <row r="27" spans="1:17" x14ac:dyDescent="0.25">
      <c r="A27" s="1">
        <v>2845</v>
      </c>
      <c r="B27">
        <v>10034.4</v>
      </c>
      <c r="C27" s="1">
        <f t="shared" si="21"/>
        <v>1672.3999999999996</v>
      </c>
      <c r="D27" s="1">
        <v>200</v>
      </c>
      <c r="E27" s="1">
        <v>24867</v>
      </c>
      <c r="F27" s="1">
        <v>-3</v>
      </c>
      <c r="G27" s="1">
        <v>562.79999999999995</v>
      </c>
      <c r="H27" s="1">
        <v>70</v>
      </c>
      <c r="I27">
        <f t="shared" si="5"/>
        <v>7962</v>
      </c>
      <c r="J27">
        <f t="shared" si="14"/>
        <v>199.05</v>
      </c>
      <c r="K27">
        <f t="shared" si="15"/>
        <v>-0.94999999999998863</v>
      </c>
      <c r="L27">
        <f t="shared" si="16"/>
        <v>-1.1399999999999864</v>
      </c>
      <c r="M27">
        <f t="shared" si="17"/>
        <v>-0.18999999999999773</v>
      </c>
      <c r="N27">
        <f t="shared" si="18"/>
        <v>561.66</v>
      </c>
      <c r="O27">
        <f t="shared" si="11"/>
        <v>69.81</v>
      </c>
      <c r="P27" t="str">
        <f t="shared" si="19"/>
        <v>update TFacture set Montant = 561.66, TVANormale = 69.81 Where RefFacture = 24867;</v>
      </c>
      <c r="Q27" t="str">
        <f t="shared" si="20"/>
        <v>Update TDetailFacture Set PrixHT = 199.05 Where RefFacture = 24867 and Designation like '%Redevance 2.5%';</v>
      </c>
    </row>
    <row r="29" spans="1:17" x14ac:dyDescent="0.25">
      <c r="B29" t="s">
        <v>59</v>
      </c>
    </row>
    <row r="30" spans="1:17" x14ac:dyDescent="0.25">
      <c r="B30" t="s">
        <v>61</v>
      </c>
    </row>
    <row r="31" spans="1:17" x14ac:dyDescent="0.25">
      <c r="B31" t="s">
        <v>60</v>
      </c>
    </row>
    <row r="32" spans="1:17" x14ac:dyDescent="0.25">
      <c r="B32" t="s">
        <v>62</v>
      </c>
    </row>
    <row r="35" spans="1:35" x14ac:dyDescent="0.25">
      <c r="B35" t="s">
        <v>13</v>
      </c>
    </row>
    <row r="36" spans="1:35" x14ac:dyDescent="0.25">
      <c r="F36" t="s">
        <v>63</v>
      </c>
    </row>
    <row r="37" spans="1:35" x14ac:dyDescent="0.25">
      <c r="B37" s="1">
        <v>24775</v>
      </c>
      <c r="C37" s="1">
        <v>36</v>
      </c>
      <c r="D37" s="1"/>
      <c r="F37" s="1">
        <v>121952</v>
      </c>
      <c r="G37" s="1"/>
      <c r="I37">
        <f>465 /1.2</f>
        <v>387.5</v>
      </c>
      <c r="J37">
        <f>465-I37</f>
        <v>77.5</v>
      </c>
    </row>
    <row r="38" spans="1:35" x14ac:dyDescent="0.25">
      <c r="B38" s="1">
        <v>24777</v>
      </c>
      <c r="C38" s="1">
        <v>36</v>
      </c>
      <c r="D38" s="1"/>
      <c r="F38">
        <v>121955</v>
      </c>
    </row>
    <row r="39" spans="1:35" x14ac:dyDescent="0.25">
      <c r="B39">
        <v>24672</v>
      </c>
      <c r="C39">
        <v>11107</v>
      </c>
      <c r="F39">
        <v>121749</v>
      </c>
    </row>
    <row r="42" spans="1:35" ht="60" x14ac:dyDescent="0.25">
      <c r="A42" s="1">
        <v>24860</v>
      </c>
      <c r="B42" s="1">
        <v>5860</v>
      </c>
      <c r="C42" s="1" t="s">
        <v>79</v>
      </c>
      <c r="D42" s="1">
        <v>576</v>
      </c>
      <c r="E42" s="9">
        <v>42403</v>
      </c>
      <c r="F42" s="9">
        <v>42401</v>
      </c>
      <c r="G42" s="1" t="s">
        <v>65</v>
      </c>
      <c r="H42" s="1">
        <v>325</v>
      </c>
      <c r="I42" s="1">
        <v>2839</v>
      </c>
      <c r="J42" s="1">
        <v>3720</v>
      </c>
      <c r="K42" s="1">
        <v>620</v>
      </c>
      <c r="L42" s="1">
        <v>0</v>
      </c>
      <c r="M42" s="1">
        <v>24836</v>
      </c>
      <c r="N42" s="1">
        <v>18344</v>
      </c>
      <c r="O42" s="1" t="s">
        <v>64</v>
      </c>
      <c r="P42" s="1">
        <v>390</v>
      </c>
      <c r="Q42" s="9">
        <v>42401</v>
      </c>
      <c r="R42" s="9">
        <v>42430</v>
      </c>
      <c r="S42" s="10" t="s">
        <v>15</v>
      </c>
      <c r="T42" s="1">
        <v>0</v>
      </c>
      <c r="U42" s="1">
        <v>0</v>
      </c>
      <c r="V42" s="1">
        <v>53</v>
      </c>
      <c r="W42" s="1">
        <v>0</v>
      </c>
      <c r="X42" s="1">
        <v>0</v>
      </c>
      <c r="Y42" s="1">
        <v>1</v>
      </c>
      <c r="Z42" s="10" t="s">
        <v>15</v>
      </c>
      <c r="AA42" s="1">
        <v>2839</v>
      </c>
      <c r="AB42" s="1">
        <v>0</v>
      </c>
      <c r="AC42" s="1">
        <v>-2579</v>
      </c>
      <c r="AD42" s="1">
        <v>0</v>
      </c>
      <c r="AE42" s="1" t="s">
        <v>48</v>
      </c>
      <c r="AF42" s="10" t="s">
        <v>15</v>
      </c>
      <c r="AG42" s="10" t="s">
        <v>15</v>
      </c>
      <c r="AH42" s="1">
        <v>0</v>
      </c>
      <c r="AI42" s="10" t="s">
        <v>15</v>
      </c>
    </row>
    <row r="43" spans="1:35" ht="60" x14ac:dyDescent="0.25">
      <c r="A43" s="1">
        <v>24861</v>
      </c>
      <c r="B43" s="1">
        <v>5958</v>
      </c>
      <c r="C43" s="1" t="s">
        <v>80</v>
      </c>
      <c r="D43" s="1" t="s">
        <v>81</v>
      </c>
      <c r="E43" s="9">
        <v>42403</v>
      </c>
      <c r="F43" s="9">
        <v>42401</v>
      </c>
      <c r="G43" s="1" t="s">
        <v>67</v>
      </c>
      <c r="H43" s="1">
        <v>200</v>
      </c>
      <c r="I43" s="1">
        <v>2837</v>
      </c>
      <c r="J43" s="1" t="s">
        <v>68</v>
      </c>
      <c r="K43" s="1">
        <v>0</v>
      </c>
      <c r="L43" s="1">
        <v>0</v>
      </c>
      <c r="M43" s="1">
        <v>24827</v>
      </c>
      <c r="N43" s="1">
        <v>10901</v>
      </c>
      <c r="O43" s="1" t="s">
        <v>66</v>
      </c>
      <c r="P43" s="1">
        <v>200</v>
      </c>
      <c r="Q43" s="9">
        <v>42401</v>
      </c>
      <c r="R43" s="9">
        <v>42430</v>
      </c>
      <c r="S43" s="10" t="s">
        <v>15</v>
      </c>
      <c r="T43" s="1">
        <v>0</v>
      </c>
      <c r="U43" s="1">
        <v>0</v>
      </c>
      <c r="V43" s="1">
        <v>1121</v>
      </c>
      <c r="W43" s="1">
        <v>0</v>
      </c>
      <c r="X43" s="1">
        <v>0</v>
      </c>
      <c r="Y43" s="1">
        <v>1</v>
      </c>
      <c r="Z43" s="10" t="s">
        <v>15</v>
      </c>
      <c r="AA43" s="1">
        <v>2837</v>
      </c>
      <c r="AB43" s="1">
        <v>0</v>
      </c>
      <c r="AC43" s="1">
        <v>-883</v>
      </c>
      <c r="AD43" s="1">
        <v>0</v>
      </c>
      <c r="AE43" s="10" t="s">
        <v>15</v>
      </c>
      <c r="AF43" s="10" t="s">
        <v>15</v>
      </c>
      <c r="AG43" s="10" t="s">
        <v>15</v>
      </c>
      <c r="AH43" s="1">
        <v>1</v>
      </c>
      <c r="AI43" s="10" t="s">
        <v>15</v>
      </c>
    </row>
    <row r="44" spans="1:35" ht="60" x14ac:dyDescent="0.25">
      <c r="A44" s="1">
        <v>24862</v>
      </c>
      <c r="B44" s="1">
        <v>5860</v>
      </c>
      <c r="C44" s="1" t="s">
        <v>82</v>
      </c>
      <c r="D44" s="1">
        <v>480</v>
      </c>
      <c r="E44" s="9">
        <v>42403</v>
      </c>
      <c r="F44" s="9">
        <v>42401</v>
      </c>
      <c r="G44" s="1" t="s">
        <v>70</v>
      </c>
      <c r="H44" s="1">
        <v>250</v>
      </c>
      <c r="I44" s="1">
        <v>2838</v>
      </c>
      <c r="J44" s="1" t="s">
        <v>71</v>
      </c>
      <c r="K44" s="1">
        <v>0</v>
      </c>
      <c r="L44" s="1">
        <v>0</v>
      </c>
      <c r="M44" s="1">
        <v>24829</v>
      </c>
      <c r="N44" s="1">
        <v>10901</v>
      </c>
      <c r="O44" s="1" t="s">
        <v>69</v>
      </c>
      <c r="P44" s="1">
        <v>250</v>
      </c>
      <c r="Q44" s="9">
        <v>42401</v>
      </c>
      <c r="R44" s="9">
        <v>42430</v>
      </c>
      <c r="S44" s="10" t="s">
        <v>15</v>
      </c>
      <c r="T44" s="1">
        <v>0</v>
      </c>
      <c r="U44" s="1">
        <v>0</v>
      </c>
      <c r="V44" s="1">
        <v>1121</v>
      </c>
      <c r="W44" s="1">
        <v>0</v>
      </c>
      <c r="X44" s="1">
        <v>0</v>
      </c>
      <c r="Y44" s="1">
        <v>1</v>
      </c>
      <c r="Z44" s="10" t="s">
        <v>15</v>
      </c>
      <c r="AA44" s="1">
        <v>2838</v>
      </c>
      <c r="AB44" s="1">
        <v>0</v>
      </c>
      <c r="AC44" s="1">
        <v>-1472</v>
      </c>
      <c r="AD44" s="1">
        <v>0</v>
      </c>
      <c r="AE44" s="10" t="s">
        <v>15</v>
      </c>
      <c r="AF44" s="10" t="s">
        <v>15</v>
      </c>
      <c r="AG44" s="10" t="s">
        <v>15</v>
      </c>
      <c r="AH44" s="1">
        <v>1</v>
      </c>
      <c r="AI44" s="10" t="s">
        <v>15</v>
      </c>
    </row>
    <row r="45" spans="1:35" ht="30" x14ac:dyDescent="0.25">
      <c r="A45" s="1">
        <v>24863</v>
      </c>
      <c r="B45" s="1">
        <v>5958</v>
      </c>
      <c r="C45" s="1" t="s">
        <v>83</v>
      </c>
      <c r="D45" s="1">
        <v>613</v>
      </c>
      <c r="E45" s="9">
        <v>42403</v>
      </c>
    </row>
    <row r="47" spans="1:35" ht="30" x14ac:dyDescent="0.25">
      <c r="A47" s="1">
        <v>24860</v>
      </c>
      <c r="B47" s="1">
        <v>5860</v>
      </c>
      <c r="C47" s="1" t="s">
        <v>79</v>
      </c>
      <c r="D47" s="1">
        <v>576</v>
      </c>
      <c r="E47" s="9">
        <v>42403</v>
      </c>
      <c r="F47" s="9">
        <v>42432</v>
      </c>
      <c r="G47" s="10" t="s">
        <v>15</v>
      </c>
      <c r="H47" s="1">
        <v>0</v>
      </c>
      <c r="I47" s="1">
        <v>0</v>
      </c>
      <c r="J47" s="1">
        <v>36</v>
      </c>
      <c r="K47" s="1">
        <v>0</v>
      </c>
      <c r="L47" s="1">
        <v>0</v>
      </c>
      <c r="M47" s="1">
        <v>1</v>
      </c>
      <c r="N47" s="10" t="s">
        <v>15</v>
      </c>
      <c r="O47" s="1">
        <v>2842</v>
      </c>
      <c r="P47" s="1">
        <v>0</v>
      </c>
      <c r="Q47" s="10" t="s">
        <v>15</v>
      </c>
      <c r="R47" s="1">
        <v>0</v>
      </c>
      <c r="S47" s="1" t="s">
        <v>84</v>
      </c>
      <c r="T47" s="10" t="s">
        <v>15</v>
      </c>
      <c r="U47" s="10" t="s">
        <v>15</v>
      </c>
      <c r="V47" s="1">
        <v>0</v>
      </c>
      <c r="W47" s="10" t="s">
        <v>15</v>
      </c>
      <c r="X47" s="13" t="s">
        <v>85</v>
      </c>
      <c r="Y47" s="13" t="s">
        <v>86</v>
      </c>
      <c r="Z47" s="13" t="s">
        <v>87</v>
      </c>
      <c r="AA47" s="1"/>
    </row>
    <row r="48" spans="1:35" ht="30" x14ac:dyDescent="0.25">
      <c r="A48" s="1">
        <v>24861</v>
      </c>
      <c r="B48" s="1">
        <v>5958</v>
      </c>
      <c r="C48" s="1" t="s">
        <v>80</v>
      </c>
      <c r="D48" s="1" t="s">
        <v>81</v>
      </c>
      <c r="E48" s="9">
        <v>42403</v>
      </c>
      <c r="F48" s="9">
        <v>42432</v>
      </c>
      <c r="G48" s="10" t="s">
        <v>15</v>
      </c>
      <c r="H48" s="1">
        <v>0</v>
      </c>
      <c r="I48" s="1">
        <v>0</v>
      </c>
      <c r="J48" s="1">
        <v>-3</v>
      </c>
      <c r="K48" s="1">
        <v>0</v>
      </c>
      <c r="L48" s="1">
        <v>0</v>
      </c>
      <c r="M48" s="1">
        <v>1</v>
      </c>
      <c r="N48" s="10" t="s">
        <v>15</v>
      </c>
      <c r="O48" s="1">
        <v>2842</v>
      </c>
      <c r="P48" s="1">
        <v>0</v>
      </c>
      <c r="Q48" s="10" t="s">
        <v>15</v>
      </c>
      <c r="R48" s="1">
        <v>0</v>
      </c>
      <c r="S48" s="1" t="s">
        <v>88</v>
      </c>
      <c r="T48" s="10" t="s">
        <v>15</v>
      </c>
      <c r="U48" s="10" t="s">
        <v>15</v>
      </c>
      <c r="V48" s="1">
        <v>0</v>
      </c>
      <c r="W48" s="10" t="s">
        <v>15</v>
      </c>
      <c r="X48" s="13" t="s">
        <v>85</v>
      </c>
      <c r="Y48" s="13" t="s">
        <v>86</v>
      </c>
      <c r="Z48" s="13" t="s">
        <v>87</v>
      </c>
      <c r="AA48" s="1"/>
    </row>
    <row r="49" spans="1:27" ht="30" x14ac:dyDescent="0.25">
      <c r="A49" s="1">
        <v>24862</v>
      </c>
      <c r="B49" s="1">
        <v>5860</v>
      </c>
      <c r="C49" s="1" t="s">
        <v>82</v>
      </c>
      <c r="D49" s="1">
        <v>480</v>
      </c>
      <c r="E49" s="9">
        <v>42403</v>
      </c>
      <c r="F49" s="9">
        <v>42432</v>
      </c>
      <c r="G49" s="10" t="s">
        <v>15</v>
      </c>
      <c r="H49" s="1">
        <v>0</v>
      </c>
      <c r="I49" s="1">
        <v>0</v>
      </c>
      <c r="J49" s="1">
        <v>36</v>
      </c>
      <c r="K49" s="1">
        <v>0</v>
      </c>
      <c r="L49" s="1">
        <v>0</v>
      </c>
      <c r="M49" s="1">
        <v>1</v>
      </c>
      <c r="N49" s="10" t="s">
        <v>15</v>
      </c>
      <c r="O49" s="1">
        <v>2843</v>
      </c>
      <c r="P49" s="1">
        <v>0</v>
      </c>
      <c r="Q49" s="10" t="s">
        <v>15</v>
      </c>
      <c r="R49" s="1">
        <v>0</v>
      </c>
      <c r="S49" s="1" t="s">
        <v>16</v>
      </c>
      <c r="T49" s="10" t="s">
        <v>15</v>
      </c>
      <c r="U49" s="10" t="s">
        <v>15</v>
      </c>
      <c r="V49" s="1">
        <v>0</v>
      </c>
      <c r="W49" s="10" t="s">
        <v>15</v>
      </c>
      <c r="X49" s="13" t="s">
        <v>85</v>
      </c>
      <c r="Y49" s="13" t="s">
        <v>86</v>
      </c>
      <c r="Z49" s="13" t="s">
        <v>87</v>
      </c>
      <c r="AA49" s="1"/>
    </row>
    <row r="50" spans="1:27" ht="30" x14ac:dyDescent="0.25">
      <c r="A50" s="1">
        <v>24863</v>
      </c>
      <c r="B50" s="1">
        <v>5958</v>
      </c>
      <c r="C50" s="1" t="s">
        <v>83</v>
      </c>
      <c r="D50" s="1">
        <v>613</v>
      </c>
      <c r="E50" s="9">
        <v>42403</v>
      </c>
      <c r="F50" s="9">
        <v>42432</v>
      </c>
      <c r="G50" s="10" t="s">
        <v>15</v>
      </c>
      <c r="H50" s="1">
        <v>0</v>
      </c>
      <c r="I50" s="1">
        <v>0</v>
      </c>
      <c r="J50" s="1">
        <v>-3</v>
      </c>
      <c r="K50" s="1">
        <v>0</v>
      </c>
      <c r="L50" s="1">
        <v>0</v>
      </c>
      <c r="M50" s="1">
        <v>1</v>
      </c>
      <c r="N50" s="10" t="s">
        <v>15</v>
      </c>
      <c r="O50" s="1">
        <v>2843</v>
      </c>
      <c r="P50" s="1">
        <v>0</v>
      </c>
      <c r="Q50" s="10" t="s">
        <v>15</v>
      </c>
      <c r="R50" s="1">
        <v>0</v>
      </c>
      <c r="S50" s="1" t="s">
        <v>18</v>
      </c>
      <c r="T50" s="10" t="s">
        <v>15</v>
      </c>
      <c r="U50" s="10" t="s">
        <v>15</v>
      </c>
      <c r="V50" s="1">
        <v>0</v>
      </c>
      <c r="W50" s="10" t="s">
        <v>15</v>
      </c>
      <c r="X50" s="13" t="s">
        <v>85</v>
      </c>
      <c r="Y50" s="13" t="s">
        <v>86</v>
      </c>
      <c r="Z50" s="13" t="s">
        <v>87</v>
      </c>
      <c r="AA50" s="1"/>
    </row>
    <row r="51" spans="1:27" ht="30" x14ac:dyDescent="0.25">
      <c r="A51" s="1">
        <v>24864</v>
      </c>
      <c r="B51" s="1">
        <v>5860</v>
      </c>
      <c r="C51" s="1" t="s">
        <v>89</v>
      </c>
      <c r="D51" s="1">
        <v>480</v>
      </c>
      <c r="E51" s="9">
        <v>42403</v>
      </c>
      <c r="F51" s="9">
        <v>42432</v>
      </c>
      <c r="G51" s="10" t="s">
        <v>15</v>
      </c>
      <c r="H51" s="1">
        <v>0</v>
      </c>
      <c r="I51" s="1">
        <v>0</v>
      </c>
      <c r="J51" s="1">
        <v>36</v>
      </c>
      <c r="K51" s="1">
        <v>0</v>
      </c>
      <c r="L51" s="1">
        <v>0</v>
      </c>
      <c r="M51" s="1">
        <v>1</v>
      </c>
      <c r="N51" s="10" t="s">
        <v>15</v>
      </c>
      <c r="O51" s="1">
        <v>2844</v>
      </c>
      <c r="P51" s="1">
        <v>0</v>
      </c>
      <c r="Q51" s="10" t="s">
        <v>15</v>
      </c>
      <c r="R51" s="1">
        <v>0</v>
      </c>
      <c r="S51" s="1" t="s">
        <v>16</v>
      </c>
      <c r="T51" s="10" t="s">
        <v>15</v>
      </c>
      <c r="U51" s="10" t="s">
        <v>15</v>
      </c>
      <c r="V51" s="1">
        <v>0</v>
      </c>
      <c r="W51" s="10" t="s">
        <v>15</v>
      </c>
      <c r="X51" s="13" t="s">
        <v>85</v>
      </c>
      <c r="Y51" s="13" t="s">
        <v>86</v>
      </c>
      <c r="Z51" s="13" t="s">
        <v>87</v>
      </c>
      <c r="AA51" s="1"/>
    </row>
    <row r="52" spans="1:27" ht="30" x14ac:dyDescent="0.25">
      <c r="A52" s="1">
        <v>24865</v>
      </c>
      <c r="B52" s="1">
        <v>5958</v>
      </c>
      <c r="C52" s="1" t="s">
        <v>90</v>
      </c>
      <c r="D52" s="1" t="s">
        <v>91</v>
      </c>
      <c r="E52" s="9">
        <v>42403</v>
      </c>
      <c r="F52" s="9">
        <v>42432</v>
      </c>
      <c r="G52" s="10" t="s">
        <v>15</v>
      </c>
      <c r="H52" s="1">
        <v>0</v>
      </c>
      <c r="I52" s="1">
        <v>0</v>
      </c>
      <c r="J52" s="1">
        <v>-3</v>
      </c>
      <c r="K52" s="1">
        <v>0</v>
      </c>
      <c r="L52" s="1">
        <v>0</v>
      </c>
      <c r="M52" s="1">
        <v>1</v>
      </c>
      <c r="N52" s="10" t="s">
        <v>15</v>
      </c>
      <c r="O52" s="1">
        <v>2844</v>
      </c>
      <c r="P52" s="1">
        <v>0</v>
      </c>
      <c r="Q52" s="10" t="s">
        <v>15</v>
      </c>
      <c r="R52" s="1">
        <v>0</v>
      </c>
      <c r="S52" s="1" t="s">
        <v>18</v>
      </c>
      <c r="T52" s="10" t="s">
        <v>15</v>
      </c>
      <c r="U52" s="10" t="s">
        <v>15</v>
      </c>
      <c r="V52" s="1">
        <v>0</v>
      </c>
      <c r="W52" s="10" t="s">
        <v>15</v>
      </c>
      <c r="X52" s="13" t="s">
        <v>85</v>
      </c>
      <c r="Y52" s="13" t="s">
        <v>86</v>
      </c>
      <c r="Z52" s="13" t="s">
        <v>87</v>
      </c>
      <c r="AA52" s="1"/>
    </row>
    <row r="53" spans="1:27" ht="30" x14ac:dyDescent="0.25">
      <c r="A53" s="1">
        <v>24866</v>
      </c>
      <c r="B53" s="1">
        <v>5860</v>
      </c>
      <c r="C53" s="1" t="s">
        <v>92</v>
      </c>
      <c r="D53" s="1">
        <v>480</v>
      </c>
      <c r="E53" s="9">
        <v>42403</v>
      </c>
      <c r="F53" s="9">
        <v>42432</v>
      </c>
      <c r="G53" s="10" t="s">
        <v>15</v>
      </c>
      <c r="H53" s="1">
        <v>0</v>
      </c>
      <c r="I53" s="1">
        <v>0</v>
      </c>
      <c r="J53" s="1">
        <v>36</v>
      </c>
      <c r="K53" s="1">
        <v>0</v>
      </c>
      <c r="L53" s="1">
        <v>0</v>
      </c>
      <c r="M53" s="1">
        <v>1</v>
      </c>
      <c r="N53" s="10" t="s">
        <v>15</v>
      </c>
      <c r="O53" s="1">
        <v>2845</v>
      </c>
      <c r="P53" s="1">
        <v>0</v>
      </c>
      <c r="Q53" s="10" t="s">
        <v>15</v>
      </c>
      <c r="R53" s="1">
        <v>0</v>
      </c>
      <c r="S53" s="1" t="s">
        <v>16</v>
      </c>
      <c r="T53" s="10" t="s">
        <v>15</v>
      </c>
      <c r="U53" s="10" t="s">
        <v>15</v>
      </c>
      <c r="V53" s="1">
        <v>0</v>
      </c>
      <c r="W53" s="10" t="s">
        <v>15</v>
      </c>
      <c r="X53" s="13" t="s">
        <v>85</v>
      </c>
      <c r="Y53" s="13" t="s">
        <v>86</v>
      </c>
      <c r="Z53" s="13" t="s">
        <v>87</v>
      </c>
      <c r="AA53" s="1"/>
    </row>
    <row r="54" spans="1:27" ht="30" x14ac:dyDescent="0.25">
      <c r="A54" s="1">
        <v>24867</v>
      </c>
      <c r="B54" s="1">
        <v>5958</v>
      </c>
      <c r="C54" s="1" t="s">
        <v>93</v>
      </c>
      <c r="D54" s="1" t="s">
        <v>94</v>
      </c>
      <c r="E54" s="9">
        <v>42403</v>
      </c>
      <c r="F54" s="9">
        <v>42432</v>
      </c>
      <c r="G54" s="10" t="s">
        <v>15</v>
      </c>
      <c r="H54" s="1">
        <v>0</v>
      </c>
      <c r="I54" s="1">
        <v>0</v>
      </c>
      <c r="J54" s="1">
        <v>-3</v>
      </c>
      <c r="K54" s="1">
        <v>0</v>
      </c>
      <c r="L54" s="1">
        <v>0</v>
      </c>
      <c r="M54" s="1">
        <v>1</v>
      </c>
      <c r="N54" s="10" t="s">
        <v>15</v>
      </c>
      <c r="O54" s="1">
        <v>2845</v>
      </c>
      <c r="P54" s="1">
        <v>0</v>
      </c>
      <c r="Q54" s="10" t="s">
        <v>15</v>
      </c>
      <c r="R54" s="1">
        <v>0</v>
      </c>
      <c r="S54" s="1" t="s">
        <v>18</v>
      </c>
    </row>
  </sheetData>
  <hyperlinks>
    <hyperlink ref="X47" r:id="rId1" display="https://phpmyadmin.ovh.net/sql.php?db=jardinsawprod;table=TFacture;sql_query=DELETE+FROM+%60jardinsawprod%60.%60TFacture%60+WHERE+%60TFacture%60.%60RefFacture%60+%3D+24860;message_to_show=La+ligne+a+%C3%A9t%C3%A9+effac%C3%A9e.;goto=sql.php%3Fdb%3Djardinsawprod%3Btable%3DTFacture%3Bsql_query%3DSELECT%2B%252A%2B%2BFROM%2B%2560TFacture%2560%2BWHERE%2B%2560RefInstallFacture%2560%2BIN%2B%25282842%252C2843%252C2844%252C2845%2529%3Bmessage_to_show%3DLa%2Bligne%2Ba%2B%25C3%25A9t%25C3%25A9%2Beffac%25C3%25A9e.%3Bgoto%3Dtbl_sql.php%3Btoken%3D5c56600cbf1b42179c5c7df3d8f7d304;token=5c56600cbf1b42179c5c7df3d8f7d304"/>
    <hyperlink ref="Y47" r:id="rId2" display="https://phpmyadmin.ovh.net/tbl_change.php?db=jardinsawprod;table=TFacture;where_clause=%60TFacture%60.%60RefFacture%60+%3D+24860;clause_is_unique=1;sql_query=SELECT+%2A++FROM+%60TFacture%60+WHERE+%60RefInstallFacture%60+IN+%282842%2C2843%2C2844%2C2845%29;goto=sql.php;default_action=insert;token=5c56600cbf1b42179c5c7df3d8f7d304"/>
    <hyperlink ref="Z47" r:id="rId3" display="https://phpmyadmin.ovh.net/tbl_change.php?db=jardinsawprod;table=TFacture;where_clause=%60TFacture%60.%60RefFacture%60+%3D+24860;clause_is_unique=1;sql_query=SELECT+%2A++FROM+%60TFacture%60+WHERE+%60RefInstallFacture%60+IN+%282842%2C2843%2C2844%2C2845%29;goto=sql.php;default_action=update;token=5c56600cbf1b42179c5c7df3d8f7d304"/>
    <hyperlink ref="X48" r:id="rId4" display="https://phpmyadmin.ovh.net/sql.php?db=jardinsawprod;table=TFacture;sql_query=DELETE+FROM+%60jardinsawprod%60.%60TFacture%60+WHERE+%60TFacture%60.%60RefFacture%60+%3D+24861;message_to_show=La+ligne+a+%C3%A9t%C3%A9+effac%C3%A9e.;goto=sql.php%3Fdb%3Djardinsawprod%3Btable%3DTFacture%3Bsql_query%3DSELECT%2B%252A%2B%2BFROM%2B%2560TFacture%2560%2BWHERE%2B%2560RefInstallFacture%2560%2BIN%2B%25282842%252C2843%252C2844%252C2845%2529%3Bmessage_to_show%3DLa%2Bligne%2Ba%2B%25C3%25A9t%25C3%25A9%2Beffac%25C3%25A9e.%3Bgoto%3Dtbl_sql.php%3Btoken%3D5c56600cbf1b42179c5c7df3d8f7d304;token=5c56600cbf1b42179c5c7df3d8f7d304"/>
    <hyperlink ref="Y48" r:id="rId5" display="https://phpmyadmin.ovh.net/tbl_change.php?db=jardinsawprod;table=TFacture;where_clause=%60TFacture%60.%60RefFacture%60+%3D+24861;clause_is_unique=1;sql_query=SELECT+%2A++FROM+%60TFacture%60+WHERE+%60RefInstallFacture%60+IN+%282842%2C2843%2C2844%2C2845%29;goto=sql.php;default_action=insert;token=5c56600cbf1b42179c5c7df3d8f7d304"/>
    <hyperlink ref="Z48" r:id="rId6" display="https://phpmyadmin.ovh.net/tbl_change.php?db=jardinsawprod;table=TFacture;where_clause=%60TFacture%60.%60RefFacture%60+%3D+24861;clause_is_unique=1;sql_query=SELECT+%2A++FROM+%60TFacture%60+WHERE+%60RefInstallFacture%60+IN+%282842%2C2843%2C2844%2C2845%29;goto=sql.php;default_action=update;token=5c56600cbf1b42179c5c7df3d8f7d304"/>
    <hyperlink ref="X49" r:id="rId7" display="https://phpmyadmin.ovh.net/sql.php?db=jardinsawprod;table=TFacture;sql_query=DELETE+FROM+%60jardinsawprod%60.%60TFacture%60+WHERE+%60TFacture%60.%60RefFacture%60+%3D+24862;message_to_show=La+ligne+a+%C3%A9t%C3%A9+effac%C3%A9e.;goto=sql.php%3Fdb%3Djardinsawprod%3Btable%3DTFacture%3Bsql_query%3DSELECT%2B%252A%2B%2BFROM%2B%2560TFacture%2560%2BWHERE%2B%2560RefInstallFacture%2560%2BIN%2B%25282842%252C2843%252C2844%252C2845%2529%3Bmessage_to_show%3DLa%2Bligne%2Ba%2B%25C3%25A9t%25C3%25A9%2Beffac%25C3%25A9e.%3Bgoto%3Dtbl_sql.php%3Btoken%3D5c56600cbf1b42179c5c7df3d8f7d304;token=5c56600cbf1b42179c5c7df3d8f7d304"/>
    <hyperlink ref="Y49" r:id="rId8" display="https://phpmyadmin.ovh.net/tbl_change.php?db=jardinsawprod;table=TFacture;where_clause=%60TFacture%60.%60RefFacture%60+%3D+24862;clause_is_unique=1;sql_query=SELECT+%2A++FROM+%60TFacture%60+WHERE+%60RefInstallFacture%60+IN+%282842%2C2843%2C2844%2C2845%29;goto=sql.php;default_action=insert;token=5c56600cbf1b42179c5c7df3d8f7d304"/>
    <hyperlink ref="Z49" r:id="rId9" display="https://phpmyadmin.ovh.net/tbl_change.php?db=jardinsawprod;table=TFacture;where_clause=%60TFacture%60.%60RefFacture%60+%3D+24862;clause_is_unique=1;sql_query=SELECT+%2A++FROM+%60TFacture%60+WHERE+%60RefInstallFacture%60+IN+%282842%2C2843%2C2844%2C2845%29;goto=sql.php;default_action=update;token=5c56600cbf1b42179c5c7df3d8f7d304"/>
    <hyperlink ref="X50" r:id="rId10" display="https://phpmyadmin.ovh.net/sql.php?db=jardinsawprod;table=TFacture;sql_query=DELETE+FROM+%60jardinsawprod%60.%60TFacture%60+WHERE+%60TFacture%60.%60RefFacture%60+%3D+24863;message_to_show=La+ligne+a+%C3%A9t%C3%A9+effac%C3%A9e.;goto=sql.php%3Fdb%3Djardinsawprod%3Btable%3DTFacture%3Bsql_query%3DSELECT%2B%252A%2B%2BFROM%2B%2560TFacture%2560%2BWHERE%2B%2560RefInstallFacture%2560%2BIN%2B%25282842%252C2843%252C2844%252C2845%2529%3Bmessage_to_show%3DLa%2Bligne%2Ba%2B%25C3%25A9t%25C3%25A9%2Beffac%25C3%25A9e.%3Bgoto%3Dtbl_sql.php%3Btoken%3D5c56600cbf1b42179c5c7df3d8f7d304;token=5c56600cbf1b42179c5c7df3d8f7d304"/>
    <hyperlink ref="Y50" r:id="rId11" display="https://phpmyadmin.ovh.net/tbl_change.php?db=jardinsawprod;table=TFacture;where_clause=%60TFacture%60.%60RefFacture%60+%3D+24863;clause_is_unique=1;sql_query=SELECT+%2A++FROM+%60TFacture%60+WHERE+%60RefInstallFacture%60+IN+%282842%2C2843%2C2844%2C2845%29;goto=sql.php;default_action=insert;token=5c56600cbf1b42179c5c7df3d8f7d304"/>
    <hyperlink ref="Z50" r:id="rId12" display="https://phpmyadmin.ovh.net/tbl_change.php?db=jardinsawprod;table=TFacture;where_clause=%60TFacture%60.%60RefFacture%60+%3D+24863;clause_is_unique=1;sql_query=SELECT+%2A++FROM+%60TFacture%60+WHERE+%60RefInstallFacture%60+IN+%282842%2C2843%2C2844%2C2845%29;goto=sql.php;default_action=update;token=5c56600cbf1b42179c5c7df3d8f7d304"/>
    <hyperlink ref="X51" r:id="rId13" display="https://phpmyadmin.ovh.net/sql.php?db=jardinsawprod;table=TFacture;sql_query=DELETE+FROM+%60jardinsawprod%60.%60TFacture%60+WHERE+%60TFacture%60.%60RefFacture%60+%3D+24864;message_to_show=La+ligne+a+%C3%A9t%C3%A9+effac%C3%A9e.;goto=sql.php%3Fdb%3Djardinsawprod%3Btable%3DTFacture%3Bsql_query%3DSELECT%2B%252A%2B%2BFROM%2B%2560TFacture%2560%2BWHERE%2B%2560RefInstallFacture%2560%2BIN%2B%25282842%252C2843%252C2844%252C2845%2529%3Bmessage_to_show%3DLa%2Bligne%2Ba%2B%25C3%25A9t%25C3%25A9%2Beffac%25C3%25A9e.%3Bgoto%3Dtbl_sql.php%3Btoken%3D5c56600cbf1b42179c5c7df3d8f7d304;token=5c56600cbf1b42179c5c7df3d8f7d304"/>
    <hyperlink ref="Y51" r:id="rId14" display="https://phpmyadmin.ovh.net/tbl_change.php?db=jardinsawprod;table=TFacture;where_clause=%60TFacture%60.%60RefFacture%60+%3D+24864;clause_is_unique=1;sql_query=SELECT+%2A++FROM+%60TFacture%60+WHERE+%60RefInstallFacture%60+IN+%282842%2C2843%2C2844%2C2845%29;goto=sql.php;default_action=insert;token=5c56600cbf1b42179c5c7df3d8f7d304"/>
    <hyperlink ref="Z51" r:id="rId15" display="https://phpmyadmin.ovh.net/tbl_change.php?db=jardinsawprod;table=TFacture;where_clause=%60TFacture%60.%60RefFacture%60+%3D+24864;clause_is_unique=1;sql_query=SELECT+%2A++FROM+%60TFacture%60+WHERE+%60RefInstallFacture%60+IN+%282842%2C2843%2C2844%2C2845%29;goto=sql.php;default_action=update;token=5c56600cbf1b42179c5c7df3d8f7d304"/>
    <hyperlink ref="X52" r:id="rId16" display="https://phpmyadmin.ovh.net/sql.php?db=jardinsawprod;table=TFacture;sql_query=DELETE+FROM+%60jardinsawprod%60.%60TFacture%60+WHERE+%60TFacture%60.%60RefFacture%60+%3D+24865;message_to_show=La+ligne+a+%C3%A9t%C3%A9+effac%C3%A9e.;goto=sql.php%3Fdb%3Djardinsawprod%3Btable%3DTFacture%3Bsql_query%3DSELECT%2B%252A%2B%2BFROM%2B%2560TFacture%2560%2BWHERE%2B%2560RefInstallFacture%2560%2BIN%2B%25282842%252C2843%252C2844%252C2845%2529%3Bmessage_to_show%3DLa%2Bligne%2Ba%2B%25C3%25A9t%25C3%25A9%2Beffac%25C3%25A9e.%3Bgoto%3Dtbl_sql.php%3Btoken%3D5c56600cbf1b42179c5c7df3d8f7d304;token=5c56600cbf1b42179c5c7df3d8f7d304"/>
    <hyperlink ref="Y52" r:id="rId17" display="https://phpmyadmin.ovh.net/tbl_change.php?db=jardinsawprod;table=TFacture;where_clause=%60TFacture%60.%60RefFacture%60+%3D+24865;clause_is_unique=1;sql_query=SELECT+%2A++FROM+%60TFacture%60+WHERE+%60RefInstallFacture%60+IN+%282842%2C2843%2C2844%2C2845%29;goto=sql.php;default_action=insert;token=5c56600cbf1b42179c5c7df3d8f7d304"/>
    <hyperlink ref="Z52" r:id="rId18" display="https://phpmyadmin.ovh.net/tbl_change.php?db=jardinsawprod;table=TFacture;where_clause=%60TFacture%60.%60RefFacture%60+%3D+24865;clause_is_unique=1;sql_query=SELECT+%2A++FROM+%60TFacture%60+WHERE+%60RefInstallFacture%60+IN+%282842%2C2843%2C2844%2C2845%29;goto=sql.php;default_action=update;token=5c56600cbf1b42179c5c7df3d8f7d304"/>
    <hyperlink ref="X53" r:id="rId19" display="https://phpmyadmin.ovh.net/sql.php?db=jardinsawprod;table=TFacture;sql_query=DELETE+FROM+%60jardinsawprod%60.%60TFacture%60+WHERE+%60TFacture%60.%60RefFacture%60+%3D+24866;message_to_show=La+ligne+a+%C3%A9t%C3%A9+effac%C3%A9e.;goto=sql.php%3Fdb%3Djardinsawprod%3Btable%3DTFacture%3Bsql_query%3DSELECT%2B%252A%2B%2BFROM%2B%2560TFacture%2560%2BWHERE%2B%2560RefInstallFacture%2560%2BIN%2B%25282842%252C2843%252C2844%252C2845%2529%3Bmessage_to_show%3DLa%2Bligne%2Ba%2B%25C3%25A9t%25C3%25A9%2Beffac%25C3%25A9e.%3Bgoto%3Dtbl_sql.php%3Btoken%3D5c56600cbf1b42179c5c7df3d8f7d304;token=5c56600cbf1b42179c5c7df3d8f7d304"/>
    <hyperlink ref="Y53" r:id="rId20" display="https://phpmyadmin.ovh.net/tbl_change.php?db=jardinsawprod;table=TFacture;where_clause=%60TFacture%60.%60RefFacture%60+%3D+24866;clause_is_unique=1;sql_query=SELECT+%2A++FROM+%60TFacture%60+WHERE+%60RefInstallFacture%60+IN+%282842%2C2843%2C2844%2C2845%29;goto=sql.php;default_action=insert;token=5c56600cbf1b42179c5c7df3d8f7d304"/>
    <hyperlink ref="Z53" r:id="rId21" display="https://phpmyadmin.ovh.net/tbl_change.php?db=jardinsawprod;table=TFacture;where_clause=%60TFacture%60.%60RefFacture%60+%3D+24866;clause_is_unique=1;sql_query=SELECT+%2A++FROM+%60TFacture%60+WHERE+%60RefInstallFacture%60+IN+%282842%2C2843%2C2844%2C2845%29;goto=sql.php;default_action=update;token=5c56600cbf1b42179c5c7df3d8f7d304"/>
  </hyperlinks>
  <pageMargins left="0.7" right="0.7" top="0.75" bottom="0.75" header="0.3" footer="0.3"/>
  <drawing r:id="rId22"/>
  <legacyDrawing r:id="rId23"/>
  <controls>
    <mc:AlternateContent xmlns:mc="http://schemas.openxmlformats.org/markup-compatibility/2006">
      <mc:Choice Requires="x14">
        <control shapeId="2104" r:id="rId24" name="Control 56">
          <controlPr defaultSize="0" r:id="rId25">
            <anchor moveWithCells="1">
              <from>
                <xdr:col>26</xdr:col>
                <xdr:colOff>0</xdr:colOff>
                <xdr:row>52</xdr:row>
                <xdr:rowOff>0</xdr:rowOff>
              </from>
              <to>
                <xdr:col>26</xdr:col>
                <xdr:colOff>257175</xdr:colOff>
                <xdr:row>52</xdr:row>
                <xdr:rowOff>266700</xdr:rowOff>
              </to>
            </anchor>
          </controlPr>
        </control>
      </mc:Choice>
      <mc:Fallback>
        <control shapeId="2104" r:id="rId24" name="Control 56"/>
      </mc:Fallback>
    </mc:AlternateContent>
    <mc:AlternateContent xmlns:mc="http://schemas.openxmlformats.org/markup-compatibility/2006">
      <mc:Choice Requires="x14">
        <control shapeId="2100" r:id="rId26" name="Control 52">
          <controlPr defaultSize="0" r:id="rId25">
            <anchor moveWithCells="1">
              <from>
                <xdr:col>26</xdr:col>
                <xdr:colOff>0</xdr:colOff>
                <xdr:row>51</xdr:row>
                <xdr:rowOff>0</xdr:rowOff>
              </from>
              <to>
                <xdr:col>26</xdr:col>
                <xdr:colOff>257175</xdr:colOff>
                <xdr:row>51</xdr:row>
                <xdr:rowOff>266700</xdr:rowOff>
              </to>
            </anchor>
          </controlPr>
        </control>
      </mc:Choice>
      <mc:Fallback>
        <control shapeId="2100" r:id="rId26" name="Control 52"/>
      </mc:Fallback>
    </mc:AlternateContent>
    <mc:AlternateContent xmlns:mc="http://schemas.openxmlformats.org/markup-compatibility/2006">
      <mc:Choice Requires="x14">
        <control shapeId="2096" r:id="rId27" name="Control 48">
          <controlPr defaultSize="0" r:id="rId25">
            <anchor moveWithCells="1">
              <from>
                <xdr:col>26</xdr:col>
                <xdr:colOff>0</xdr:colOff>
                <xdr:row>50</xdr:row>
                <xdr:rowOff>0</xdr:rowOff>
              </from>
              <to>
                <xdr:col>26</xdr:col>
                <xdr:colOff>257175</xdr:colOff>
                <xdr:row>50</xdr:row>
                <xdr:rowOff>266700</xdr:rowOff>
              </to>
            </anchor>
          </controlPr>
        </control>
      </mc:Choice>
      <mc:Fallback>
        <control shapeId="2096" r:id="rId27" name="Control 48"/>
      </mc:Fallback>
    </mc:AlternateContent>
    <mc:AlternateContent xmlns:mc="http://schemas.openxmlformats.org/markup-compatibility/2006">
      <mc:Choice Requires="x14">
        <control shapeId="2092" r:id="rId28" name="Control 44">
          <controlPr defaultSize="0" r:id="rId25">
            <anchor moveWithCells="1">
              <from>
                <xdr:col>26</xdr:col>
                <xdr:colOff>0</xdr:colOff>
                <xdr:row>49</xdr:row>
                <xdr:rowOff>0</xdr:rowOff>
              </from>
              <to>
                <xdr:col>26</xdr:col>
                <xdr:colOff>257175</xdr:colOff>
                <xdr:row>49</xdr:row>
                <xdr:rowOff>266700</xdr:rowOff>
              </to>
            </anchor>
          </controlPr>
        </control>
      </mc:Choice>
      <mc:Fallback>
        <control shapeId="2092" r:id="rId28" name="Control 44"/>
      </mc:Fallback>
    </mc:AlternateContent>
    <mc:AlternateContent xmlns:mc="http://schemas.openxmlformats.org/markup-compatibility/2006">
      <mc:Choice Requires="x14">
        <control shapeId="2088" r:id="rId29" name="Control 40">
          <controlPr defaultSize="0" r:id="rId25">
            <anchor moveWithCells="1">
              <from>
                <xdr:col>26</xdr:col>
                <xdr:colOff>0</xdr:colOff>
                <xdr:row>48</xdr:row>
                <xdr:rowOff>0</xdr:rowOff>
              </from>
              <to>
                <xdr:col>26</xdr:col>
                <xdr:colOff>257175</xdr:colOff>
                <xdr:row>48</xdr:row>
                <xdr:rowOff>266700</xdr:rowOff>
              </to>
            </anchor>
          </controlPr>
        </control>
      </mc:Choice>
      <mc:Fallback>
        <control shapeId="2088" r:id="rId29" name="Control 40"/>
      </mc:Fallback>
    </mc:AlternateContent>
    <mc:AlternateContent xmlns:mc="http://schemas.openxmlformats.org/markup-compatibility/2006">
      <mc:Choice Requires="x14">
        <control shapeId="2084" r:id="rId30" name="Control 36">
          <controlPr defaultSize="0" r:id="rId25">
            <anchor moveWithCells="1">
              <from>
                <xdr:col>26</xdr:col>
                <xdr:colOff>0</xdr:colOff>
                <xdr:row>47</xdr:row>
                <xdr:rowOff>0</xdr:rowOff>
              </from>
              <to>
                <xdr:col>26</xdr:col>
                <xdr:colOff>257175</xdr:colOff>
                <xdr:row>47</xdr:row>
                <xdr:rowOff>266700</xdr:rowOff>
              </to>
            </anchor>
          </controlPr>
        </control>
      </mc:Choice>
      <mc:Fallback>
        <control shapeId="2084" r:id="rId30" name="Control 36"/>
      </mc:Fallback>
    </mc:AlternateContent>
    <mc:AlternateContent xmlns:mc="http://schemas.openxmlformats.org/markup-compatibility/2006">
      <mc:Choice Requires="x14">
        <control shapeId="2080" r:id="rId31" name="Control 32">
          <controlPr defaultSize="0" r:id="rId25">
            <anchor moveWithCells="1">
              <from>
                <xdr:col>26</xdr:col>
                <xdr:colOff>0</xdr:colOff>
                <xdr:row>46</xdr:row>
                <xdr:rowOff>0</xdr:rowOff>
              </from>
              <to>
                <xdr:col>26</xdr:col>
                <xdr:colOff>257175</xdr:colOff>
                <xdr:row>46</xdr:row>
                <xdr:rowOff>266700</xdr:rowOff>
              </to>
            </anchor>
          </controlPr>
        </control>
      </mc:Choice>
      <mc:Fallback>
        <control shapeId="2080" r:id="rId31" name="Control 32"/>
      </mc:Fallback>
    </mc:AlternateContent>
    <mc:AlternateContent xmlns:mc="http://schemas.openxmlformats.org/markup-compatibility/2006">
      <mc:Choice Requires="x14">
        <control shapeId="2076" r:id="rId32" name="Control 28">
          <controlPr defaultSize="0" r:id="rId25">
            <anchor moveWithCells="1">
              <from>
                <xdr:col>26</xdr:col>
                <xdr:colOff>0</xdr:colOff>
                <xdr:row>47</xdr:row>
                <xdr:rowOff>0</xdr:rowOff>
              </from>
              <to>
                <xdr:col>26</xdr:col>
                <xdr:colOff>257175</xdr:colOff>
                <xdr:row>47</xdr:row>
                <xdr:rowOff>266700</xdr:rowOff>
              </to>
            </anchor>
          </controlPr>
        </control>
      </mc:Choice>
      <mc:Fallback>
        <control shapeId="2076" r:id="rId32" name="Control 28"/>
      </mc:Fallback>
    </mc:AlternateContent>
    <mc:AlternateContent xmlns:mc="http://schemas.openxmlformats.org/markup-compatibility/2006">
      <mc:Choice Requires="x14">
        <control shapeId="2072" r:id="rId33" name="Control 24">
          <controlPr defaultSize="0" r:id="rId25">
            <anchor moveWithCells="1">
              <from>
                <xdr:col>26</xdr:col>
                <xdr:colOff>0</xdr:colOff>
                <xdr:row>46</xdr:row>
                <xdr:rowOff>0</xdr:rowOff>
              </from>
              <to>
                <xdr:col>26</xdr:col>
                <xdr:colOff>257175</xdr:colOff>
                <xdr:row>46</xdr:row>
                <xdr:rowOff>266700</xdr:rowOff>
              </to>
            </anchor>
          </controlPr>
        </control>
      </mc:Choice>
      <mc:Fallback>
        <control shapeId="2072" r:id="rId33" name="Control 24"/>
      </mc:Fallback>
    </mc:AlternateContent>
    <mc:AlternateContent xmlns:mc="http://schemas.openxmlformats.org/markup-compatibility/2006">
      <mc:Choice Requires="x14">
        <control shapeId="2068" r:id="rId34" name="Control 20">
          <controlPr defaultSize="0" r:id="rId25">
            <anchor moveWithCells="1">
              <from>
                <xdr:col>26</xdr:col>
                <xdr:colOff>0</xdr:colOff>
                <xdr:row>45</xdr:row>
                <xdr:rowOff>0</xdr:rowOff>
              </from>
              <to>
                <xdr:col>26</xdr:col>
                <xdr:colOff>257175</xdr:colOff>
                <xdr:row>46</xdr:row>
                <xdr:rowOff>76200</xdr:rowOff>
              </to>
            </anchor>
          </controlPr>
        </control>
      </mc:Choice>
      <mc:Fallback>
        <control shapeId="2068" r:id="rId34" name="Control 20"/>
      </mc:Fallback>
    </mc:AlternateContent>
    <mc:AlternateContent xmlns:mc="http://schemas.openxmlformats.org/markup-compatibility/2006">
      <mc:Choice Requires="x14">
        <control shapeId="2064" r:id="rId35" name="Control 16">
          <controlPr defaultSize="0" r:id="rId25">
            <anchor moveWithCells="1">
              <from>
                <xdr:col>26</xdr:col>
                <xdr:colOff>0</xdr:colOff>
                <xdr:row>44</xdr:row>
                <xdr:rowOff>0</xdr:rowOff>
              </from>
              <to>
                <xdr:col>26</xdr:col>
                <xdr:colOff>257175</xdr:colOff>
                <xdr:row>44</xdr:row>
                <xdr:rowOff>266700</xdr:rowOff>
              </to>
            </anchor>
          </controlPr>
        </control>
      </mc:Choice>
      <mc:Fallback>
        <control shapeId="2064" r:id="rId35" name="Control 16"/>
      </mc:Fallback>
    </mc:AlternateContent>
    <mc:AlternateContent xmlns:mc="http://schemas.openxmlformats.org/markup-compatibility/2006">
      <mc:Choice Requires="x14">
        <control shapeId="2060" r:id="rId36" name="Control 12">
          <controlPr defaultSize="0" r:id="rId25">
            <anchor moveWithCells="1">
              <from>
                <xdr:col>26</xdr:col>
                <xdr:colOff>0</xdr:colOff>
                <xdr:row>43</xdr:row>
                <xdr:rowOff>0</xdr:rowOff>
              </from>
              <to>
                <xdr:col>26</xdr:col>
                <xdr:colOff>257175</xdr:colOff>
                <xdr:row>43</xdr:row>
                <xdr:rowOff>266700</xdr:rowOff>
              </to>
            </anchor>
          </controlPr>
        </control>
      </mc:Choice>
      <mc:Fallback>
        <control shapeId="2060" r:id="rId36" name="Control 12"/>
      </mc:Fallback>
    </mc:AlternateContent>
    <mc:AlternateContent xmlns:mc="http://schemas.openxmlformats.org/markup-compatibility/2006">
      <mc:Choice Requires="x14">
        <control shapeId="2056" r:id="rId37" name="Control 8">
          <controlPr defaultSize="0" r:id="rId25">
            <anchor moveWithCells="1">
              <from>
                <xdr:col>26</xdr:col>
                <xdr:colOff>0</xdr:colOff>
                <xdr:row>42</xdr:row>
                <xdr:rowOff>0</xdr:rowOff>
              </from>
              <to>
                <xdr:col>26</xdr:col>
                <xdr:colOff>257175</xdr:colOff>
                <xdr:row>42</xdr:row>
                <xdr:rowOff>266700</xdr:rowOff>
              </to>
            </anchor>
          </controlPr>
        </control>
      </mc:Choice>
      <mc:Fallback>
        <control shapeId="2056" r:id="rId37" name="Control 8"/>
      </mc:Fallback>
    </mc:AlternateContent>
    <mc:AlternateContent xmlns:mc="http://schemas.openxmlformats.org/markup-compatibility/2006">
      <mc:Choice Requires="x14">
        <control shapeId="2052" r:id="rId38" name="Control 4">
          <controlPr defaultSize="0" r:id="rId25">
            <anchor moveWithCells="1">
              <from>
                <xdr:col>26</xdr:col>
                <xdr:colOff>0</xdr:colOff>
                <xdr:row>41</xdr:row>
                <xdr:rowOff>0</xdr:rowOff>
              </from>
              <to>
                <xdr:col>26</xdr:col>
                <xdr:colOff>257175</xdr:colOff>
                <xdr:row>41</xdr:row>
                <xdr:rowOff>266700</xdr:rowOff>
              </to>
            </anchor>
          </controlPr>
        </control>
      </mc:Choice>
      <mc:Fallback>
        <control shapeId="2052" r:id="rId38" name="Control 4"/>
      </mc:Fallback>
    </mc:AlternateContent>
  </control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"/>
  <sheetViews>
    <sheetView workbookViewId="0">
      <selection activeCell="A2" sqref="A2"/>
    </sheetView>
  </sheetViews>
  <sheetFormatPr baseColWidth="10" defaultRowHeight="15" x14ac:dyDescent="0.25"/>
  <cols>
    <col min="5" max="5" width="24" customWidth="1"/>
  </cols>
  <sheetData>
    <row r="1" spans="1:14" x14ac:dyDescent="0.25">
      <c r="A1" t="s">
        <v>55</v>
      </c>
      <c r="B1" t="s">
        <v>74</v>
      </c>
      <c r="C1" t="s">
        <v>6</v>
      </c>
      <c r="D1" t="s">
        <v>73</v>
      </c>
      <c r="F1" t="s">
        <v>75</v>
      </c>
    </row>
    <row r="2" spans="1:14" x14ac:dyDescent="0.25">
      <c r="A2" s="11">
        <v>24836</v>
      </c>
      <c r="B2" s="11">
        <v>122066</v>
      </c>
      <c r="C2" s="11">
        <v>53</v>
      </c>
      <c r="D2" s="11">
        <v>20135</v>
      </c>
      <c r="E2" s="11" t="s">
        <v>64</v>
      </c>
      <c r="F2" s="11">
        <v>2839</v>
      </c>
      <c r="G2" s="11">
        <v>150</v>
      </c>
      <c r="H2" s="11">
        <v>122067</v>
      </c>
    </row>
    <row r="3" spans="1:14" x14ac:dyDescent="0.25">
      <c r="A3" s="11">
        <v>24827</v>
      </c>
      <c r="B3" s="11">
        <v>122049</v>
      </c>
      <c r="C3" s="11">
        <v>1121</v>
      </c>
      <c r="D3" s="11">
        <v>20258</v>
      </c>
      <c r="E3" s="11" t="s">
        <v>66</v>
      </c>
      <c r="F3" s="11">
        <v>2837</v>
      </c>
      <c r="G3" s="11">
        <v>125</v>
      </c>
      <c r="H3" s="11">
        <v>122050</v>
      </c>
    </row>
    <row r="4" spans="1:14" x14ac:dyDescent="0.25">
      <c r="A4" s="11">
        <v>24829</v>
      </c>
      <c r="B4" s="11">
        <v>122053</v>
      </c>
      <c r="C4" s="11">
        <v>1121</v>
      </c>
      <c r="D4" s="11">
        <v>20258</v>
      </c>
      <c r="E4" s="11" t="s">
        <v>69</v>
      </c>
      <c r="F4" s="11">
        <v>2838</v>
      </c>
      <c r="G4" s="11">
        <v>80</v>
      </c>
      <c r="H4" s="11">
        <v>122054</v>
      </c>
    </row>
    <row r="5" spans="1:14" x14ac:dyDescent="0.25">
      <c r="A5" s="1">
        <v>24630</v>
      </c>
      <c r="B5" s="1">
        <v>121658</v>
      </c>
      <c r="C5" s="1">
        <v>40</v>
      </c>
      <c r="D5" s="1">
        <v>27795</v>
      </c>
      <c r="E5" t="s">
        <v>72</v>
      </c>
      <c r="F5" s="1">
        <v>2817</v>
      </c>
      <c r="G5" s="1">
        <v>125</v>
      </c>
      <c r="H5" s="1">
        <v>121659</v>
      </c>
    </row>
    <row r="9" spans="1:14" x14ac:dyDescent="0.25">
      <c r="A9" t="s">
        <v>76</v>
      </c>
    </row>
    <row r="10" spans="1:14" x14ac:dyDescent="0.25">
      <c r="A10" t="s">
        <v>77</v>
      </c>
    </row>
    <row r="11" spans="1:14" x14ac:dyDescent="0.25">
      <c r="A11" t="s">
        <v>78</v>
      </c>
      <c r="K11" s="1">
        <v>121659</v>
      </c>
      <c r="L11" s="1">
        <v>28199</v>
      </c>
      <c r="M11" s="1">
        <v>125</v>
      </c>
      <c r="N11" s="1">
        <v>13383</v>
      </c>
    </row>
    <row r="12" spans="1:14" x14ac:dyDescent="0.25">
      <c r="K12" s="1">
        <v>122050</v>
      </c>
      <c r="L12" s="1">
        <v>28199</v>
      </c>
      <c r="M12" s="1">
        <v>125</v>
      </c>
      <c r="N12" s="1">
        <v>10117</v>
      </c>
    </row>
    <row r="13" spans="1:14" x14ac:dyDescent="0.25">
      <c r="K13" s="1">
        <v>122054</v>
      </c>
      <c r="L13" s="1">
        <v>28199</v>
      </c>
      <c r="M13" s="1">
        <v>0</v>
      </c>
      <c r="N13" s="1">
        <v>10117</v>
      </c>
    </row>
    <row r="14" spans="1:14" x14ac:dyDescent="0.25">
      <c r="E14" s="1">
        <v>24830</v>
      </c>
      <c r="F14" s="1">
        <v>122054</v>
      </c>
      <c r="K14" s="1">
        <v>122067</v>
      </c>
      <c r="L14" s="1">
        <v>28199</v>
      </c>
      <c r="M14" s="1">
        <v>150</v>
      </c>
      <c r="N14" s="1">
        <v>18342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Feuil1</vt:lpstr>
      <vt:lpstr>Feuil3</vt:lpstr>
      <vt:lpstr>Feuil2</vt:lpstr>
      <vt:lpstr>Feuil5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</dc:creator>
  <cp:lastModifiedBy>Steph</cp:lastModifiedBy>
  <dcterms:created xsi:type="dcterms:W3CDTF">2016-01-13T11:19:09Z</dcterms:created>
  <dcterms:modified xsi:type="dcterms:W3CDTF">2016-02-03T12:49:35Z</dcterms:modified>
</cp:coreProperties>
</file>